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Протокол" sheetId="1" r:id="rId1"/>
  </sheets>
  <calcPr calcId="125725"/>
</workbook>
</file>

<file path=xl/calcChain.xml><?xml version="1.0" encoding="utf-8"?>
<calcChain xmlns="http://schemas.openxmlformats.org/spreadsheetml/2006/main">
  <c r="K73" i="1"/>
  <c r="K46"/>
  <c r="K48"/>
  <c r="K50"/>
  <c r="K28"/>
  <c r="K80"/>
  <c r="K79"/>
  <c r="K81"/>
  <c r="K82"/>
  <c r="K72"/>
  <c r="K70"/>
  <c r="K41"/>
  <c r="K42"/>
  <c r="K75"/>
  <c r="K71"/>
  <c r="K74"/>
  <c r="K64"/>
  <c r="K67"/>
  <c r="K65"/>
  <c r="K66"/>
  <c r="K63"/>
  <c r="K68"/>
  <c r="K60"/>
  <c r="K54"/>
  <c r="K56"/>
  <c r="K53"/>
  <c r="K55"/>
  <c r="K57"/>
  <c r="K58"/>
  <c r="K59"/>
  <c r="K61"/>
  <c r="K40"/>
  <c r="K38"/>
  <c r="K37"/>
  <c r="K43"/>
  <c r="K39"/>
  <c r="K32"/>
  <c r="K29"/>
  <c r="K31"/>
  <c r="K30"/>
  <c r="K34"/>
  <c r="K35"/>
  <c r="K33"/>
  <c r="K25"/>
  <c r="K18"/>
  <c r="K26"/>
  <c r="K24"/>
  <c r="K23"/>
  <c r="K17"/>
  <c r="K19"/>
  <c r="K21"/>
  <c r="K20"/>
  <c r="K102"/>
  <c r="K101"/>
  <c r="K103"/>
  <c r="K99"/>
  <c r="K98"/>
  <c r="K95"/>
  <c r="K93"/>
  <c r="K92"/>
  <c r="K90"/>
  <c r="K89"/>
  <c r="K88"/>
  <c r="K87"/>
</calcChain>
</file>

<file path=xl/sharedStrings.xml><?xml version="1.0" encoding="utf-8"?>
<sst xmlns="http://schemas.openxmlformats.org/spreadsheetml/2006/main" count="368" uniqueCount="149">
  <si>
    <t>Место</t>
  </si>
  <si>
    <t>ФИО</t>
  </si>
  <si>
    <t>Дата рождения</t>
  </si>
  <si>
    <t>Разряд</t>
  </si>
  <si>
    <t>Команда</t>
  </si>
  <si>
    <t>Соб. вес</t>
  </si>
  <si>
    <t>Вес гирь</t>
  </si>
  <si>
    <t>Рывок</t>
  </si>
  <si>
    <t>Очки</t>
  </si>
  <si>
    <t>Вып. разряд</t>
  </si>
  <si>
    <t>ФИО тренера(тренеров)</t>
  </si>
  <si>
    <t>Регламент времени 10 минут</t>
  </si>
  <si>
    <t>Мужчины</t>
  </si>
  <si>
    <t>Мл. юноши</t>
  </si>
  <si>
    <t>п. Красный</t>
  </si>
  <si>
    <t>посвященного памяти МСМК А.Т. Нестеренкова</t>
  </si>
  <si>
    <t xml:space="preserve">     Открытого турнира Смоленской области по гиревому спорту</t>
  </si>
  <si>
    <t>Протокол</t>
  </si>
  <si>
    <t>"ВСЕРОССИЙСКАЯ ФЕДЕРАЦИЯ ГИРЕВОГО СПОРТА" В СМОЛЕНСКОЙ ОБЛАСТИ</t>
  </si>
  <si>
    <t>РЕГИОНАЛЬНОЕ ОТДЕЛЕНИЕ ОБЩЕРОССИЙСКОЙ ОБЩЕСТВЕННОЙ ОРГАНИЗАЦИИ</t>
  </si>
  <si>
    <t>АДМИНИСТРАЦИЯ МУНИЦИПАЛЬНОГО ОБРАЗОВАНИЯ "КРАСНИНСКИЙ РАЙОН" СМОЛЕНСКОЙ ОБЛАСТИ</t>
  </si>
  <si>
    <t>ГЛАВНОЕ УПРАВЛЕНИЕ СПОРТА СМОЛЕНСКОЙ ОБЛАСТИ</t>
  </si>
  <si>
    <t>Весовая категория до 48 кг.</t>
  </si>
  <si>
    <t>Весовая категория до 58 кг.</t>
  </si>
  <si>
    <t>Весовая категория до 68 кг.</t>
  </si>
  <si>
    <t>Весовая категория св. 68 кг.</t>
  </si>
  <si>
    <t>Ст. юноши</t>
  </si>
  <si>
    <t>Весовая категория до 78 кг.</t>
  </si>
  <si>
    <t>Весовая категория св. 78 кг.</t>
  </si>
  <si>
    <t>Весовая категория до 85 кг.</t>
  </si>
  <si>
    <t>Весовая категория св. 85 кг.</t>
  </si>
  <si>
    <t>Ветераны</t>
  </si>
  <si>
    <t>б/р</t>
  </si>
  <si>
    <t>Сергеев С.В.</t>
  </si>
  <si>
    <t>Гула Д.Л.</t>
  </si>
  <si>
    <t>Шванев В.Б.</t>
  </si>
  <si>
    <t>1юн.</t>
  </si>
  <si>
    <t>Красный</t>
  </si>
  <si>
    <t>Скорин Александр</t>
  </si>
  <si>
    <t>МСМК</t>
  </si>
  <si>
    <t>МС</t>
  </si>
  <si>
    <t>Самостоятельно</t>
  </si>
  <si>
    <t>Сергеев Сергей</t>
  </si>
  <si>
    <t>Ходунова Ирина</t>
  </si>
  <si>
    <t>КМС</t>
  </si>
  <si>
    <t>Иванова Алиса</t>
  </si>
  <si>
    <t>Чалая Татьяна</t>
  </si>
  <si>
    <t>Уразгалиев Альмир</t>
  </si>
  <si>
    <t>Петушков Д.В.</t>
  </si>
  <si>
    <t>Петушков Денис</t>
  </si>
  <si>
    <t xml:space="preserve">                              Рывок</t>
  </si>
  <si>
    <t>Весовая категория до 73 кг.</t>
  </si>
  <si>
    <t>Девочки 10-16 лет</t>
  </si>
  <si>
    <t>Весовая категория до 58 кг</t>
  </si>
  <si>
    <t>Весовая категория св. 58 кг</t>
  </si>
  <si>
    <t>Девушки 19+</t>
  </si>
  <si>
    <t>Весовая категория до 63 кг</t>
  </si>
  <si>
    <t>Весовая категория св 63 кг</t>
  </si>
  <si>
    <t>Якубенкова Анна</t>
  </si>
  <si>
    <t>Ермоченков Михаил</t>
  </si>
  <si>
    <t>Новикова Елена</t>
  </si>
  <si>
    <t>Новиков Олег</t>
  </si>
  <si>
    <t>Иващенков Сергей</t>
  </si>
  <si>
    <t>СГСХА</t>
  </si>
  <si>
    <t>Васильева Регина</t>
  </si>
  <si>
    <t>Енин Никита</t>
  </si>
  <si>
    <t>Силкин Валентин</t>
  </si>
  <si>
    <t>40-59 лет</t>
  </si>
  <si>
    <t>Весовая категория св. 73 кг.</t>
  </si>
  <si>
    <t>Девушки 17-18 лет (абс.)</t>
  </si>
  <si>
    <t>Дурлеску Эвелина</t>
  </si>
  <si>
    <t>Чалая Т.И.</t>
  </si>
  <si>
    <t>Мазалёв Кирилл</t>
  </si>
  <si>
    <t>СШОР № 1</t>
  </si>
  <si>
    <t>Солдатенков Егор</t>
  </si>
  <si>
    <t>Бодня Даниил</t>
  </si>
  <si>
    <t>Васькина А.А.</t>
  </si>
  <si>
    <t>Кривцов Игорь</t>
  </si>
  <si>
    <t>Листопадов Владимир</t>
  </si>
  <si>
    <t>Упр. Росгвардии</t>
  </si>
  <si>
    <t>Сергеевв С.В.</t>
  </si>
  <si>
    <t>Братишко Егор</t>
  </si>
  <si>
    <t>Крылов Иван</t>
  </si>
  <si>
    <t>Дурлеску Ульяна</t>
  </si>
  <si>
    <t>Аржаная Елизавета</t>
  </si>
  <si>
    <t>Колосков Кирилл</t>
  </si>
  <si>
    <t>Шванев В.Б., Новиков А.С.</t>
  </si>
  <si>
    <t>Прощенков Евгений</t>
  </si>
  <si>
    <t>Юрков Артём</t>
  </si>
  <si>
    <t>Долгопятов Алексей</t>
  </si>
  <si>
    <t>в/ч 2295</t>
  </si>
  <si>
    <t>Шаповалов Е.Г.</t>
  </si>
  <si>
    <t>Пантюхов Александр</t>
  </si>
  <si>
    <t>Марченков Павел</t>
  </si>
  <si>
    <t>Терехов Данила</t>
  </si>
  <si>
    <t>Чепелева Анастасия</t>
  </si>
  <si>
    <t>Васькина Алина</t>
  </si>
  <si>
    <t>Макаренков Сергей</t>
  </si>
  <si>
    <t>Петраков Иван</t>
  </si>
  <si>
    <t>Кривцов Максим</t>
  </si>
  <si>
    <t>Лада Андрей</t>
  </si>
  <si>
    <t>Самошкин Степан</t>
  </si>
  <si>
    <t>Авдеенкова Елена</t>
  </si>
  <si>
    <t>Минашкина Анастасия</t>
  </si>
  <si>
    <t>Кошевенко Алексей</t>
  </si>
  <si>
    <t>Болдырев Ярослав</t>
  </si>
  <si>
    <t>ВА ВПВО</t>
  </si>
  <si>
    <t>Калякин С.В.</t>
  </si>
  <si>
    <t>Овчинников Никита</t>
  </si>
  <si>
    <t>Сергеев С.В., Калякин С.В.</t>
  </si>
  <si>
    <t>Амбросенков Виктор</t>
  </si>
  <si>
    <t>Макаров Дмитрий</t>
  </si>
  <si>
    <t>Евтихов Вадим</t>
  </si>
  <si>
    <t>Васькина А.А., Гула Д.Л.</t>
  </si>
  <si>
    <t>Гула Д.Л., Калякин С.В.</t>
  </si>
  <si>
    <t>Дрейке Иван</t>
  </si>
  <si>
    <t>Пасмурцев Артур</t>
  </si>
  <si>
    <t>Петров Александр</t>
  </si>
  <si>
    <t>Аникин Александр</t>
  </si>
  <si>
    <t>Киселев Евгений</t>
  </si>
  <si>
    <t>Калякин С.В., Сергеев С.В.</t>
  </si>
  <si>
    <t>Смирнов Данила</t>
  </si>
  <si>
    <t>Захаров Александр</t>
  </si>
  <si>
    <t>Дорогобужский р-н</t>
  </si>
  <si>
    <t>Рябинин Д.И.</t>
  </si>
  <si>
    <t>Сысоева Яна</t>
  </si>
  <si>
    <t>Захаров А.И.</t>
  </si>
  <si>
    <t>Лукашев Геннадий</t>
  </si>
  <si>
    <t>Быков Антон</t>
  </si>
  <si>
    <t>Щербаков Илья</t>
  </si>
  <si>
    <t>Ломонов Тимофей</t>
  </si>
  <si>
    <t>Захаров Захар</t>
  </si>
  <si>
    <t>Сазонов Олег</t>
  </si>
  <si>
    <t>Батюков Вячеслав</t>
  </si>
  <si>
    <t>Брянская область</t>
  </si>
  <si>
    <t>Мармазов С.В.</t>
  </si>
  <si>
    <t>Ермаков Артём</t>
  </si>
  <si>
    <t>Зорин Константин</t>
  </si>
  <si>
    <t>Плотников Владимир</t>
  </si>
  <si>
    <t>Шутов Кирилл</t>
  </si>
  <si>
    <t xml:space="preserve"> Главный секретарь:                               Иванов Е.А., 1 кат.</t>
  </si>
  <si>
    <t xml:space="preserve">    Главный судья:                                   Сергеев С.В., ВК</t>
  </si>
  <si>
    <t>-</t>
  </si>
  <si>
    <t>3+</t>
  </si>
  <si>
    <t>6 апреля 2019 года</t>
  </si>
  <si>
    <t>Вес гирь 4,6,8,12,16,24,32 кг</t>
  </si>
  <si>
    <t>СШОР № 1/Красный</t>
  </si>
  <si>
    <t>СШОР № 1/ВА ВПВО</t>
  </si>
  <si>
    <t>Шванев Б.В.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</si>
</sst>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</cellStyleXfs>
  <cellXfs count="161">
    <xf numFmtId="0" fontId="0" fillId="0" borderId="0" xfId="0"/>
    <xf numFmtId="0" fontId="4" fillId="0" borderId="2" xfId="2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right" vertical="center"/>
    </xf>
    <xf numFmtId="0" fontId="8" fillId="0" borderId="28" xfId="1" applyFont="1" applyBorder="1" applyAlignment="1">
      <alignment horizontal="center"/>
    </xf>
    <xf numFmtId="0" fontId="7" fillId="0" borderId="16" xfId="1" applyFont="1" applyBorder="1" applyAlignment="1"/>
    <xf numFmtId="0" fontId="7" fillId="0" borderId="3" xfId="1" applyFont="1" applyBorder="1" applyAlignment="1"/>
    <xf numFmtId="0" fontId="7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/>
    </xf>
    <xf numFmtId="1" fontId="7" fillId="0" borderId="2" xfId="1" applyNumberFormat="1" applyFont="1" applyBorder="1" applyAlignment="1">
      <alignment horizontal="center" vertical="center"/>
    </xf>
    <xf numFmtId="0" fontId="7" fillId="0" borderId="12" xfId="1" applyFont="1" applyBorder="1" applyAlignment="1"/>
    <xf numFmtId="0" fontId="4" fillId="0" borderId="17" xfId="2" applyFont="1" applyBorder="1" applyAlignment="1">
      <alignment horizontal="left"/>
    </xf>
    <xf numFmtId="0" fontId="4" fillId="0" borderId="17" xfId="2" applyFont="1" applyBorder="1" applyAlignment="1"/>
    <xf numFmtId="0" fontId="4" fillId="0" borderId="4" xfId="2" applyFont="1" applyBorder="1" applyAlignment="1"/>
    <xf numFmtId="0" fontId="4" fillId="0" borderId="1" xfId="2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21" xfId="2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4" fillId="0" borderId="4" xfId="2" applyNumberFormat="1" applyFont="1" applyFill="1" applyBorder="1" applyAlignment="1">
      <alignment horizontal="center"/>
    </xf>
    <xf numFmtId="0" fontId="4" fillId="0" borderId="14" xfId="2" applyFont="1" applyBorder="1" applyAlignment="1">
      <alignment horizontal="left"/>
    </xf>
    <xf numFmtId="0" fontId="7" fillId="0" borderId="17" xfId="1" applyFont="1" applyBorder="1" applyAlignment="1"/>
    <xf numFmtId="0" fontId="7" fillId="0" borderId="4" xfId="1" applyFont="1" applyBorder="1" applyAlignment="1"/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/>
    </xf>
    <xf numFmtId="1" fontId="7" fillId="0" borderId="1" xfId="1" applyNumberFormat="1" applyFont="1" applyBorder="1" applyAlignment="1">
      <alignment horizontal="center" vertical="center"/>
    </xf>
    <xf numFmtId="0" fontId="7" fillId="0" borderId="21" xfId="1" applyFont="1" applyBorder="1" applyAlignment="1">
      <alignment horizontal="center"/>
    </xf>
    <xf numFmtId="0" fontId="7" fillId="0" borderId="14" xfId="1" applyFont="1" applyBorder="1" applyAlignment="1"/>
    <xf numFmtId="0" fontId="4" fillId="0" borderId="17" xfId="2" applyFont="1" applyFill="1" applyBorder="1" applyAlignment="1"/>
    <xf numFmtId="0" fontId="4" fillId="0" borderId="4" xfId="2" applyFont="1" applyFill="1" applyBorder="1" applyAlignment="1"/>
    <xf numFmtId="0" fontId="4" fillId="0" borderId="1" xfId="2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0" fontId="4" fillId="0" borderId="14" xfId="2" applyFont="1" applyBorder="1" applyAlignment="1"/>
    <xf numFmtId="0" fontId="7" fillId="0" borderId="15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4" fillId="0" borderId="16" xfId="2" applyFont="1" applyFill="1" applyBorder="1" applyAlignment="1"/>
    <xf numFmtId="0" fontId="4" fillId="0" borderId="18" xfId="2" applyFont="1" applyFill="1" applyBorder="1" applyAlignment="1"/>
    <xf numFmtId="0" fontId="4" fillId="0" borderId="3" xfId="2" applyFont="1" applyFill="1" applyBorder="1" applyAlignment="1"/>
    <xf numFmtId="0" fontId="4" fillId="0" borderId="2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/>
    </xf>
    <xf numFmtId="164" fontId="4" fillId="0" borderId="2" xfId="2" applyNumberFormat="1" applyFont="1" applyFill="1" applyBorder="1" applyAlignment="1">
      <alignment horizontal="center" vertical="center"/>
    </xf>
    <xf numFmtId="1" fontId="4" fillId="0" borderId="2" xfId="2" applyNumberFormat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/>
    </xf>
    <xf numFmtId="0" fontId="4" fillId="0" borderId="2" xfId="2" applyNumberFormat="1" applyFont="1" applyFill="1" applyBorder="1" applyAlignment="1">
      <alignment horizontal="center"/>
    </xf>
    <xf numFmtId="0" fontId="4" fillId="0" borderId="12" xfId="2" applyFont="1" applyFill="1" applyBorder="1" applyAlignment="1"/>
    <xf numFmtId="0" fontId="7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0" fontId="4" fillId="0" borderId="14" xfId="2" applyFont="1" applyFill="1" applyBorder="1" applyAlignment="1"/>
    <xf numFmtId="0" fontId="7" fillId="0" borderId="17" xfId="1" applyFont="1" applyFill="1" applyBorder="1" applyAlignment="1"/>
    <xf numFmtId="0" fontId="7" fillId="0" borderId="4" xfId="1" applyFont="1" applyFill="1" applyBorder="1" applyAlignment="1"/>
    <xf numFmtId="0" fontId="7" fillId="0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center" vertical="center"/>
    </xf>
    <xf numFmtId="0" fontId="7" fillId="0" borderId="14" xfId="1" applyFont="1" applyFill="1" applyBorder="1" applyAlignment="1"/>
    <xf numFmtId="0" fontId="4" fillId="0" borderId="2" xfId="2" applyFont="1" applyBorder="1" applyAlignment="1">
      <alignment horizontal="center" vertical="center"/>
    </xf>
    <xf numFmtId="0" fontId="4" fillId="0" borderId="27" xfId="1" applyFont="1" applyBorder="1" applyAlignment="1">
      <alignment horizontal="center"/>
    </xf>
    <xf numFmtId="0" fontId="4" fillId="0" borderId="12" xfId="2" applyFont="1" applyBorder="1" applyAlignment="1"/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4" fillId="0" borderId="16" xfId="2" applyFont="1" applyBorder="1" applyAlignment="1">
      <alignment horizontal="left"/>
    </xf>
    <xf numFmtId="0" fontId="4" fillId="0" borderId="18" xfId="2" applyFont="1" applyBorder="1" applyAlignment="1"/>
    <xf numFmtId="0" fontId="4" fillId="0" borderId="3" xfId="2" applyFont="1" applyBorder="1" applyAlignment="1"/>
    <xf numFmtId="0" fontId="4" fillId="0" borderId="2" xfId="2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1" fontId="4" fillId="0" borderId="2" xfId="1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12" xfId="2" applyFont="1" applyBorder="1" applyAlignment="1">
      <alignment horizontal="left"/>
    </xf>
    <xf numFmtId="0" fontId="8" fillId="0" borderId="30" xfId="1" applyFont="1" applyBorder="1" applyAlignment="1">
      <alignment horizontal="center"/>
    </xf>
    <xf numFmtId="0" fontId="4" fillId="0" borderId="23" xfId="2" applyFont="1" applyFill="1" applyBorder="1" applyAlignment="1"/>
    <xf numFmtId="0" fontId="4" fillId="0" borderId="24" xfId="2" applyFont="1" applyFill="1" applyBorder="1" applyAlignment="1"/>
    <xf numFmtId="0" fontId="4" fillId="0" borderId="15" xfId="2" applyNumberFormat="1" applyFont="1" applyFill="1" applyBorder="1" applyAlignment="1">
      <alignment horizontal="center" vertical="center"/>
    </xf>
    <xf numFmtId="0" fontId="4" fillId="0" borderId="25" xfId="2" applyFont="1" applyFill="1" applyBorder="1" applyAlignment="1">
      <alignment horizontal="center" vertical="center"/>
    </xf>
    <xf numFmtId="164" fontId="4" fillId="0" borderId="15" xfId="2" applyNumberFormat="1" applyFont="1" applyFill="1" applyBorder="1" applyAlignment="1">
      <alignment horizontal="center" vertical="center"/>
    </xf>
    <xf numFmtId="1" fontId="4" fillId="0" borderId="15" xfId="2" applyNumberFormat="1" applyFont="1" applyFill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25" xfId="1" applyFont="1" applyBorder="1" applyAlignment="1">
      <alignment horizontal="center"/>
    </xf>
    <xf numFmtId="0" fontId="4" fillId="0" borderId="15" xfId="2" applyNumberFormat="1" applyFont="1" applyFill="1" applyBorder="1" applyAlignment="1">
      <alignment horizontal="center"/>
    </xf>
    <xf numFmtId="0" fontId="4" fillId="0" borderId="26" xfId="2" applyFont="1" applyBorder="1" applyAlignment="1"/>
    <xf numFmtId="0" fontId="11" fillId="0" borderId="0" xfId="0" applyFont="1"/>
    <xf numFmtId="0" fontId="4" fillId="0" borderId="35" xfId="1" applyFont="1" applyBorder="1" applyAlignment="1">
      <alignment horizontal="center"/>
    </xf>
    <xf numFmtId="0" fontId="4" fillId="0" borderId="35" xfId="1" applyFont="1" applyFill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4" fillId="0" borderId="21" xfId="2" applyFont="1" applyFill="1" applyBorder="1" applyAlignment="1"/>
    <xf numFmtId="0" fontId="4" fillId="0" borderId="34" xfId="2" applyFont="1" applyBorder="1" applyAlignment="1"/>
    <xf numFmtId="0" fontId="4" fillId="0" borderId="38" xfId="2" applyFont="1" applyBorder="1" applyAlignment="1"/>
    <xf numFmtId="0" fontId="8" fillId="0" borderId="40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4" fillId="0" borderId="20" xfId="2" applyFont="1" applyFill="1" applyBorder="1" applyAlignment="1">
      <alignment horizontal="center" vertical="center"/>
    </xf>
    <xf numFmtId="0" fontId="4" fillId="0" borderId="41" xfId="1" applyFont="1" applyBorder="1" applyAlignment="1">
      <alignment horizontal="center"/>
    </xf>
    <xf numFmtId="0" fontId="4" fillId="0" borderId="42" xfId="1" applyFont="1" applyBorder="1" applyAlignment="1">
      <alignment horizontal="center"/>
    </xf>
    <xf numFmtId="0" fontId="0" fillId="0" borderId="0" xfId="0" applyFont="1" applyAlignment="1"/>
    <xf numFmtId="0" fontId="11" fillId="0" borderId="0" xfId="0" applyFont="1" applyAlignment="1"/>
    <xf numFmtId="0" fontId="4" fillId="0" borderId="0" xfId="2" applyFont="1" applyBorder="1" applyAlignment="1"/>
    <xf numFmtId="0" fontId="7" fillId="0" borderId="16" xfId="1" applyFont="1" applyFill="1" applyBorder="1" applyAlignment="1"/>
    <xf numFmtId="0" fontId="7" fillId="0" borderId="18" xfId="1" applyFont="1" applyFill="1" applyBorder="1" applyAlignment="1"/>
    <xf numFmtId="0" fontId="7" fillId="0" borderId="3" xfId="1" applyFont="1" applyFill="1" applyBorder="1" applyAlignment="1"/>
    <xf numFmtId="0" fontId="7" fillId="0" borderId="2" xfId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/>
    </xf>
    <xf numFmtId="1" fontId="7" fillId="0" borderId="2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/>
    <xf numFmtId="0" fontId="0" fillId="0" borderId="0" xfId="0" applyFont="1" applyAlignment="1"/>
    <xf numFmtId="0" fontId="8" fillId="0" borderId="0" xfId="1" applyFont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2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 vertical="center"/>
    </xf>
    <xf numFmtId="1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8" fillId="0" borderId="44" xfId="1" applyFont="1" applyBorder="1" applyAlignment="1">
      <alignment horizontal="center"/>
    </xf>
    <xf numFmtId="0" fontId="8" fillId="0" borderId="45" xfId="1" applyFont="1" applyBorder="1" applyAlignment="1">
      <alignment horizontal="center"/>
    </xf>
    <xf numFmtId="0" fontId="8" fillId="0" borderId="46" xfId="1" applyFont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20" xfId="1" applyFont="1" applyFill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8" fillId="0" borderId="49" xfId="1" applyFont="1" applyBorder="1" applyAlignment="1">
      <alignment horizontal="center"/>
    </xf>
    <xf numFmtId="0" fontId="8" fillId="0" borderId="50" xfId="1" applyFont="1" applyBorder="1" applyAlignment="1">
      <alignment horizontal="center"/>
    </xf>
    <xf numFmtId="0" fontId="4" fillId="0" borderId="29" xfId="1" applyFont="1" applyFill="1" applyBorder="1" applyAlignment="1">
      <alignment horizontal="center"/>
    </xf>
    <xf numFmtId="0" fontId="4" fillId="0" borderId="51" xfId="1" applyFont="1" applyBorder="1" applyAlignment="1">
      <alignment horizontal="center"/>
    </xf>
    <xf numFmtId="0" fontId="4" fillId="0" borderId="20" xfId="2" applyNumberFormat="1" applyFont="1" applyFill="1" applyBorder="1" applyAlignment="1">
      <alignment horizontal="center"/>
    </xf>
    <xf numFmtId="0" fontId="4" fillId="0" borderId="35" xfId="2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textRotation="90" wrapText="1"/>
    </xf>
    <xf numFmtId="0" fontId="4" fillId="0" borderId="10" xfId="1" applyFont="1" applyBorder="1" applyAlignment="1">
      <alignment horizontal="center" vertical="center" textRotation="90" wrapText="1"/>
    </xf>
    <xf numFmtId="0" fontId="8" fillId="0" borderId="32" xfId="1" applyFont="1" applyBorder="1" applyAlignment="1">
      <alignment horizontal="center" vertical="center" textRotation="90" wrapText="1"/>
    </xf>
    <xf numFmtId="0" fontId="8" fillId="0" borderId="43" xfId="1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right" vertical="center"/>
    </xf>
    <xf numFmtId="0" fontId="4" fillId="0" borderId="8" xfId="1" applyFont="1" applyBorder="1" applyAlignment="1">
      <alignment horizontal="center" vertical="center" wrapText="1"/>
    </xf>
  </cellXfs>
  <cellStyles count="20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2" xfId="1"/>
    <cellStyle name="Обычный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8" xfId="16"/>
    <cellStyle name="Обычный 8 2" xfId="17"/>
    <cellStyle name="Обычный 9" xfId="18"/>
    <cellStyle name="Обычный 9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Normal="100" workbookViewId="0">
      <selection activeCell="Q90" sqref="Q90"/>
    </sheetView>
  </sheetViews>
  <sheetFormatPr defaultRowHeight="12.75"/>
  <cols>
    <col min="1" max="1" width="3.42578125" style="2" customWidth="1"/>
    <col min="2" max="2" width="8" style="2" customWidth="1"/>
    <col min="3" max="3" width="7.85546875" style="2" customWidth="1"/>
    <col min="4" max="4" width="8.28515625" style="2" customWidth="1"/>
    <col min="5" max="6" width="9.5703125" style="2" customWidth="1"/>
    <col min="7" max="7" width="22.28515625" style="2" customWidth="1"/>
    <col min="8" max="8" width="7.85546875" style="2" customWidth="1"/>
    <col min="9" max="9" width="8.28515625" style="2" customWidth="1"/>
    <col min="10" max="11" width="6.42578125" style="2" customWidth="1"/>
    <col min="12" max="12" width="8.7109375" style="2" customWidth="1"/>
    <col min="13" max="13" width="30.42578125" style="2" customWidth="1"/>
    <col min="14" max="16384" width="9.140625" style="2"/>
  </cols>
  <sheetData>
    <row r="1" spans="1:13" ht="14.25">
      <c r="A1" s="155" t="s">
        <v>21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4.25">
      <c r="A2" s="155" t="s">
        <v>20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4.25">
      <c r="A3" s="155" t="s">
        <v>19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14.25">
      <c r="A4" s="155" t="s">
        <v>18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0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>
      <c r="A6" s="154" t="s">
        <v>17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13" ht="15.75">
      <c r="A7" s="154" t="s">
        <v>16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5.75">
      <c r="A8" s="154" t="s">
        <v>15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</row>
    <row r="9" spans="1:13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>
      <c r="A10" s="157" t="s">
        <v>144</v>
      </c>
      <c r="B10" s="158"/>
      <c r="C10" s="158"/>
      <c r="D10" s="4"/>
      <c r="E10" s="4"/>
      <c r="F10" s="4"/>
      <c r="G10" s="4"/>
      <c r="H10" s="4"/>
      <c r="I10" s="4"/>
      <c r="J10" s="4"/>
      <c r="K10" s="4"/>
      <c r="L10" s="156" t="s">
        <v>145</v>
      </c>
      <c r="M10" s="156"/>
    </row>
    <row r="11" spans="1:13" ht="16.5" thickBot="1">
      <c r="A11" s="3" t="s">
        <v>14</v>
      </c>
      <c r="B11" s="4"/>
      <c r="C11" s="4"/>
      <c r="D11" s="4"/>
      <c r="E11" s="4"/>
      <c r="F11" s="4"/>
      <c r="G11" s="154" t="s">
        <v>50</v>
      </c>
      <c r="H11" s="154"/>
      <c r="I11" s="4"/>
      <c r="J11" s="4"/>
      <c r="K11" s="4"/>
      <c r="L11" s="159" t="s">
        <v>11</v>
      </c>
      <c r="M11" s="159"/>
    </row>
    <row r="12" spans="1:13" ht="13.5" hidden="1" thickBo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  <c r="M12" s="5"/>
    </row>
    <row r="13" spans="1:13" ht="15.75" customHeight="1" thickBot="1">
      <c r="A13" s="152" t="s">
        <v>0</v>
      </c>
      <c r="B13" s="160" t="s">
        <v>1</v>
      </c>
      <c r="C13" s="147"/>
      <c r="D13" s="147"/>
      <c r="E13" s="148" t="s">
        <v>2</v>
      </c>
      <c r="F13" s="147" t="s">
        <v>3</v>
      </c>
      <c r="G13" s="147" t="s">
        <v>4</v>
      </c>
      <c r="H13" s="147" t="s">
        <v>5</v>
      </c>
      <c r="I13" s="148" t="s">
        <v>6</v>
      </c>
      <c r="J13" s="147" t="s">
        <v>7</v>
      </c>
      <c r="K13" s="150" t="s">
        <v>8</v>
      </c>
      <c r="L13" s="147" t="s">
        <v>9</v>
      </c>
      <c r="M13" s="147" t="s">
        <v>10</v>
      </c>
    </row>
    <row r="14" spans="1:13" ht="30.75" customHeight="1" thickBot="1">
      <c r="A14" s="153"/>
      <c r="B14" s="160"/>
      <c r="C14" s="147"/>
      <c r="D14" s="147"/>
      <c r="E14" s="149"/>
      <c r="F14" s="147"/>
      <c r="G14" s="147"/>
      <c r="H14" s="147"/>
      <c r="I14" s="149"/>
      <c r="J14" s="147"/>
      <c r="K14" s="151"/>
      <c r="L14" s="147"/>
      <c r="M14" s="147"/>
    </row>
    <row r="15" spans="1:13" ht="13.5" thickBot="1">
      <c r="A15" s="142" t="s">
        <v>13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5"/>
    </row>
    <row r="16" spans="1:13" ht="13.5" thickBot="1">
      <c r="A16" s="139" t="s">
        <v>22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1"/>
    </row>
    <row r="17" spans="1:13">
      <c r="A17" s="6">
        <v>1</v>
      </c>
      <c r="B17" s="26" t="s">
        <v>133</v>
      </c>
      <c r="C17" s="26"/>
      <c r="D17" s="27"/>
      <c r="E17" s="28">
        <v>2006</v>
      </c>
      <c r="F17" s="29" t="s">
        <v>36</v>
      </c>
      <c r="G17" s="19" t="s">
        <v>134</v>
      </c>
      <c r="H17" s="30">
        <v>42.8</v>
      </c>
      <c r="I17" s="31">
        <v>12</v>
      </c>
      <c r="J17" s="32">
        <v>159</v>
      </c>
      <c r="K17" s="23">
        <f>0.25*J17</f>
        <v>39.75</v>
      </c>
      <c r="L17" s="24" t="s">
        <v>142</v>
      </c>
      <c r="M17" s="55" t="s">
        <v>135</v>
      </c>
    </row>
    <row r="18" spans="1:13">
      <c r="A18" s="6">
        <v>2</v>
      </c>
      <c r="B18" s="26" t="s">
        <v>128</v>
      </c>
      <c r="C18" s="26"/>
      <c r="D18" s="27"/>
      <c r="E18" s="28">
        <v>2006</v>
      </c>
      <c r="F18" s="29" t="s">
        <v>32</v>
      </c>
      <c r="G18" s="19" t="s">
        <v>123</v>
      </c>
      <c r="H18" s="30">
        <v>45.8</v>
      </c>
      <c r="I18" s="31">
        <v>8</v>
      </c>
      <c r="J18" s="32">
        <v>217</v>
      </c>
      <c r="K18" s="23">
        <f>0.13*J18</f>
        <v>28.21</v>
      </c>
      <c r="L18" s="24" t="s">
        <v>142</v>
      </c>
      <c r="M18" s="55" t="s">
        <v>126</v>
      </c>
    </row>
    <row r="19" spans="1:13">
      <c r="A19" s="6">
        <v>3</v>
      </c>
      <c r="B19" s="26" t="s">
        <v>77</v>
      </c>
      <c r="C19" s="26"/>
      <c r="D19" s="27"/>
      <c r="E19" s="28">
        <v>2009</v>
      </c>
      <c r="F19" s="29" t="s">
        <v>32</v>
      </c>
      <c r="G19" s="19" t="s">
        <v>73</v>
      </c>
      <c r="H19" s="30">
        <v>29.5</v>
      </c>
      <c r="I19" s="31">
        <v>6</v>
      </c>
      <c r="J19" s="32">
        <v>147</v>
      </c>
      <c r="K19" s="23">
        <f>0.065*J19</f>
        <v>9.5549999999999997</v>
      </c>
      <c r="L19" s="24" t="s">
        <v>142</v>
      </c>
      <c r="M19" s="55" t="s">
        <v>76</v>
      </c>
    </row>
    <row r="20" spans="1:13">
      <c r="A20" s="6">
        <v>4</v>
      </c>
      <c r="B20" s="26" t="s">
        <v>98</v>
      </c>
      <c r="C20" s="26"/>
      <c r="D20" s="27"/>
      <c r="E20" s="28">
        <v>2008</v>
      </c>
      <c r="F20" s="29" t="s">
        <v>32</v>
      </c>
      <c r="G20" s="19" t="s">
        <v>73</v>
      </c>
      <c r="H20" s="30">
        <v>40.5</v>
      </c>
      <c r="I20" s="31">
        <v>4</v>
      </c>
      <c r="J20" s="32">
        <v>189</v>
      </c>
      <c r="K20" s="23">
        <f>0.03*J20</f>
        <v>5.67</v>
      </c>
      <c r="L20" s="24" t="s">
        <v>142</v>
      </c>
      <c r="M20" s="55" t="s">
        <v>35</v>
      </c>
    </row>
    <row r="21" spans="1:13" ht="13.5" thickBot="1">
      <c r="A21" s="6">
        <v>5</v>
      </c>
      <c r="B21" s="14" t="s">
        <v>97</v>
      </c>
      <c r="C21" s="15"/>
      <c r="D21" s="16"/>
      <c r="E21" s="17">
        <v>2006</v>
      </c>
      <c r="F21" s="18" t="s">
        <v>32</v>
      </c>
      <c r="G21" s="19" t="s">
        <v>73</v>
      </c>
      <c r="H21" s="20">
        <v>38.6</v>
      </c>
      <c r="I21" s="21">
        <v>4</v>
      </c>
      <c r="J21" s="22">
        <v>134</v>
      </c>
      <c r="K21" s="23">
        <f>0.03*J21</f>
        <v>4.0199999999999996</v>
      </c>
      <c r="L21" s="24" t="s">
        <v>142</v>
      </c>
      <c r="M21" s="25" t="s">
        <v>34</v>
      </c>
    </row>
    <row r="22" spans="1:13" ht="13.5" thickBot="1">
      <c r="A22" s="139" t="s">
        <v>23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13">
      <c r="A23" s="41">
        <v>1</v>
      </c>
      <c r="B23" s="107" t="s">
        <v>131</v>
      </c>
      <c r="C23" s="108"/>
      <c r="D23" s="109"/>
      <c r="E23" s="46">
        <v>2005</v>
      </c>
      <c r="F23" s="110" t="s">
        <v>32</v>
      </c>
      <c r="G23" s="1" t="s">
        <v>123</v>
      </c>
      <c r="H23" s="111">
        <v>52.7</v>
      </c>
      <c r="I23" s="112">
        <v>12</v>
      </c>
      <c r="J23" s="46">
        <v>219</v>
      </c>
      <c r="K23" s="49">
        <f>0.25*J23</f>
        <v>54.75</v>
      </c>
      <c r="L23" s="50" t="s">
        <v>142</v>
      </c>
      <c r="M23" s="113" t="s">
        <v>126</v>
      </c>
    </row>
    <row r="24" spans="1:13">
      <c r="A24" s="95">
        <v>2</v>
      </c>
      <c r="B24" s="34" t="s">
        <v>132</v>
      </c>
      <c r="C24" s="34"/>
      <c r="D24" s="35"/>
      <c r="E24" s="36">
        <v>2004</v>
      </c>
      <c r="F24" s="52" t="s">
        <v>32</v>
      </c>
      <c r="G24" s="19" t="s">
        <v>123</v>
      </c>
      <c r="H24" s="37">
        <v>50.7</v>
      </c>
      <c r="I24" s="38">
        <v>12</v>
      </c>
      <c r="J24" s="19">
        <v>135</v>
      </c>
      <c r="K24" s="53">
        <f>0.25*J24</f>
        <v>33.75</v>
      </c>
      <c r="L24" s="54" t="s">
        <v>142</v>
      </c>
      <c r="M24" s="55" t="s">
        <v>126</v>
      </c>
    </row>
    <row r="25" spans="1:13">
      <c r="A25" s="6">
        <v>3</v>
      </c>
      <c r="B25" s="56" t="s">
        <v>82</v>
      </c>
      <c r="C25" s="56"/>
      <c r="D25" s="57"/>
      <c r="E25" s="52">
        <v>2005</v>
      </c>
      <c r="F25" s="58" t="s">
        <v>36</v>
      </c>
      <c r="G25" s="19" t="s">
        <v>73</v>
      </c>
      <c r="H25" s="59">
        <v>57.3</v>
      </c>
      <c r="I25" s="60">
        <v>8</v>
      </c>
      <c r="J25" s="52">
        <v>184</v>
      </c>
      <c r="K25" s="53">
        <f>0.13*J25</f>
        <v>23.92</v>
      </c>
      <c r="L25" s="54" t="s">
        <v>142</v>
      </c>
      <c r="M25" s="61" t="s">
        <v>80</v>
      </c>
    </row>
    <row r="26" spans="1:13" ht="13.5" thickBot="1">
      <c r="A26" s="6">
        <v>4</v>
      </c>
      <c r="B26" s="26" t="s">
        <v>75</v>
      </c>
      <c r="C26" s="26"/>
      <c r="D26" s="27"/>
      <c r="E26" s="28">
        <v>2009</v>
      </c>
      <c r="F26" s="29" t="s">
        <v>32</v>
      </c>
      <c r="G26" s="19" t="s">
        <v>73</v>
      </c>
      <c r="H26" s="30">
        <v>52.9</v>
      </c>
      <c r="I26" s="31">
        <v>6</v>
      </c>
      <c r="J26" s="28">
        <v>150</v>
      </c>
      <c r="K26" s="67">
        <f>0.065*J26</f>
        <v>9.75</v>
      </c>
      <c r="L26" s="54" t="s">
        <v>142</v>
      </c>
      <c r="M26" s="33" t="s">
        <v>76</v>
      </c>
    </row>
    <row r="27" spans="1:13" ht="13.5" thickBot="1">
      <c r="A27" s="139" t="s">
        <v>24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6"/>
      <c r="L27" s="140"/>
      <c r="M27" s="141"/>
    </row>
    <row r="28" spans="1:13">
      <c r="A28" s="41">
        <v>1</v>
      </c>
      <c r="B28" s="107" t="s">
        <v>65</v>
      </c>
      <c r="C28" s="108"/>
      <c r="D28" s="109"/>
      <c r="E28" s="46">
        <v>2005</v>
      </c>
      <c r="F28" s="110" t="s">
        <v>36</v>
      </c>
      <c r="G28" s="1" t="s">
        <v>73</v>
      </c>
      <c r="H28" s="111">
        <v>58.5</v>
      </c>
      <c r="I28" s="112">
        <v>16</v>
      </c>
      <c r="J28" s="46">
        <v>188</v>
      </c>
      <c r="K28" s="129">
        <f>0.5*J28</f>
        <v>94</v>
      </c>
      <c r="L28" s="50" t="s">
        <v>142</v>
      </c>
      <c r="M28" s="113" t="s">
        <v>34</v>
      </c>
    </row>
    <row r="29" spans="1:13">
      <c r="A29" s="95">
        <v>2</v>
      </c>
      <c r="B29" s="56" t="s">
        <v>129</v>
      </c>
      <c r="C29" s="56"/>
      <c r="D29" s="57"/>
      <c r="E29" s="52">
        <v>2004</v>
      </c>
      <c r="F29" s="58" t="s">
        <v>32</v>
      </c>
      <c r="G29" s="19" t="s">
        <v>123</v>
      </c>
      <c r="H29" s="59">
        <v>64</v>
      </c>
      <c r="I29" s="60">
        <v>16</v>
      </c>
      <c r="J29" s="52">
        <v>178</v>
      </c>
      <c r="K29" s="128">
        <f>0.5*J29</f>
        <v>89</v>
      </c>
      <c r="L29" s="54" t="s">
        <v>142</v>
      </c>
      <c r="M29" s="61" t="s">
        <v>126</v>
      </c>
    </row>
    <row r="30" spans="1:13">
      <c r="A30" s="125">
        <v>3</v>
      </c>
      <c r="B30" s="34" t="s">
        <v>38</v>
      </c>
      <c r="C30" s="34"/>
      <c r="D30" s="35"/>
      <c r="E30" s="36">
        <v>2005</v>
      </c>
      <c r="F30" s="28">
        <v>1</v>
      </c>
      <c r="G30" s="19" t="s">
        <v>37</v>
      </c>
      <c r="H30" s="37">
        <v>59.5</v>
      </c>
      <c r="I30" s="38">
        <v>16</v>
      </c>
      <c r="J30" s="65">
        <v>154</v>
      </c>
      <c r="K30" s="18">
        <f>0.5*J30</f>
        <v>77</v>
      </c>
      <c r="L30" s="54" t="s">
        <v>142</v>
      </c>
      <c r="M30" s="39" t="s">
        <v>71</v>
      </c>
    </row>
    <row r="31" spans="1:13">
      <c r="A31" s="127">
        <v>4</v>
      </c>
      <c r="B31" s="56" t="s">
        <v>139</v>
      </c>
      <c r="C31" s="56"/>
      <c r="D31" s="57"/>
      <c r="E31" s="52">
        <v>2004</v>
      </c>
      <c r="F31" s="58" t="s">
        <v>32</v>
      </c>
      <c r="G31" s="19" t="s">
        <v>73</v>
      </c>
      <c r="H31" s="59">
        <v>60.6</v>
      </c>
      <c r="I31" s="60">
        <v>12</v>
      </c>
      <c r="J31" s="52">
        <v>191</v>
      </c>
      <c r="K31" s="93">
        <f>0.25*J31</f>
        <v>47.75</v>
      </c>
      <c r="L31" s="54" t="s">
        <v>142</v>
      </c>
      <c r="M31" s="61" t="s">
        <v>80</v>
      </c>
    </row>
    <row r="32" spans="1:13">
      <c r="A32" s="95">
        <v>5</v>
      </c>
      <c r="B32" s="34" t="s">
        <v>94</v>
      </c>
      <c r="C32" s="34"/>
      <c r="D32" s="35"/>
      <c r="E32" s="36">
        <v>2007</v>
      </c>
      <c r="F32" s="52" t="s">
        <v>32</v>
      </c>
      <c r="G32" s="19" t="s">
        <v>73</v>
      </c>
      <c r="H32" s="37">
        <v>58.4</v>
      </c>
      <c r="I32" s="38">
        <v>8</v>
      </c>
      <c r="J32" s="19">
        <v>223</v>
      </c>
      <c r="K32" s="93">
        <f>0.13*J32</f>
        <v>28.990000000000002</v>
      </c>
      <c r="L32" s="54" t="s">
        <v>142</v>
      </c>
      <c r="M32" s="55" t="s">
        <v>35</v>
      </c>
    </row>
    <row r="33" spans="1:13">
      <c r="A33" s="6">
        <v>6</v>
      </c>
      <c r="B33" s="56" t="s">
        <v>85</v>
      </c>
      <c r="C33" s="56"/>
      <c r="D33" s="57"/>
      <c r="E33" s="52">
        <v>2006</v>
      </c>
      <c r="F33" s="58" t="s">
        <v>32</v>
      </c>
      <c r="G33" s="19" t="s">
        <v>73</v>
      </c>
      <c r="H33" s="59">
        <v>58.7</v>
      </c>
      <c r="I33" s="60">
        <v>8</v>
      </c>
      <c r="J33" s="52">
        <v>220</v>
      </c>
      <c r="K33" s="93">
        <f>0.13*J33</f>
        <v>28.6</v>
      </c>
      <c r="L33" s="54" t="s">
        <v>142</v>
      </c>
      <c r="M33" s="61" t="s">
        <v>34</v>
      </c>
    </row>
    <row r="34" spans="1:13">
      <c r="A34" s="126">
        <v>7</v>
      </c>
      <c r="B34" s="56" t="s">
        <v>101</v>
      </c>
      <c r="C34" s="56"/>
      <c r="D34" s="57"/>
      <c r="E34" s="52">
        <v>2006</v>
      </c>
      <c r="F34" s="58" t="s">
        <v>32</v>
      </c>
      <c r="G34" s="19" t="s">
        <v>73</v>
      </c>
      <c r="H34" s="59">
        <v>66.5</v>
      </c>
      <c r="I34" s="60">
        <v>8</v>
      </c>
      <c r="J34" s="52">
        <v>188</v>
      </c>
      <c r="K34" s="93">
        <f>0.13*J34</f>
        <v>24.44</v>
      </c>
      <c r="L34" s="54" t="s">
        <v>142</v>
      </c>
      <c r="M34" s="61" t="s">
        <v>34</v>
      </c>
    </row>
    <row r="35" spans="1:13" ht="13.5" thickBot="1">
      <c r="A35" s="95">
        <v>8</v>
      </c>
      <c r="B35" s="56" t="s">
        <v>130</v>
      </c>
      <c r="C35" s="56"/>
      <c r="D35" s="57"/>
      <c r="E35" s="52">
        <v>2006</v>
      </c>
      <c r="F35" s="58" t="s">
        <v>32</v>
      </c>
      <c r="G35" s="19" t="s">
        <v>123</v>
      </c>
      <c r="H35" s="59">
        <v>61.1</v>
      </c>
      <c r="I35" s="60">
        <v>8</v>
      </c>
      <c r="J35" s="52">
        <v>176</v>
      </c>
      <c r="K35" s="134">
        <f>0.13*J35</f>
        <v>22.880000000000003</v>
      </c>
      <c r="L35" s="54" t="s">
        <v>142</v>
      </c>
      <c r="M35" s="61" t="s">
        <v>126</v>
      </c>
    </row>
    <row r="36" spans="1:13" ht="13.5" thickBot="1">
      <c r="A36" s="139" t="s">
        <v>25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6"/>
      <c r="L36" s="140"/>
      <c r="M36" s="141"/>
    </row>
    <row r="37" spans="1:13">
      <c r="A37" s="68">
        <v>1</v>
      </c>
      <c r="B37" s="42" t="s">
        <v>136</v>
      </c>
      <c r="C37" s="43"/>
      <c r="D37" s="44"/>
      <c r="E37" s="45">
        <v>2003</v>
      </c>
      <c r="F37" s="9">
        <v>3</v>
      </c>
      <c r="G37" s="1" t="s">
        <v>134</v>
      </c>
      <c r="H37" s="47">
        <v>94.9</v>
      </c>
      <c r="I37" s="48">
        <v>16</v>
      </c>
      <c r="J37" s="62">
        <v>182</v>
      </c>
      <c r="K37" s="53">
        <f>0.5*J37</f>
        <v>91</v>
      </c>
      <c r="L37" s="50" t="s">
        <v>142</v>
      </c>
      <c r="M37" s="55" t="s">
        <v>135</v>
      </c>
    </row>
    <row r="38" spans="1:13">
      <c r="A38" s="94">
        <v>2</v>
      </c>
      <c r="B38" s="42" t="s">
        <v>104</v>
      </c>
      <c r="C38" s="42"/>
      <c r="D38" s="44"/>
      <c r="E38" s="45">
        <v>2004</v>
      </c>
      <c r="F38" s="9" t="s">
        <v>36</v>
      </c>
      <c r="G38" s="1" t="s">
        <v>73</v>
      </c>
      <c r="H38" s="47">
        <v>68.2</v>
      </c>
      <c r="I38" s="48">
        <v>16</v>
      </c>
      <c r="J38" s="62">
        <v>154</v>
      </c>
      <c r="K38" s="53">
        <f>0.5*J38</f>
        <v>77</v>
      </c>
      <c r="L38" s="50" t="s">
        <v>142</v>
      </c>
      <c r="M38" s="55" t="s">
        <v>80</v>
      </c>
    </row>
    <row r="39" spans="1:13">
      <c r="A39" s="94">
        <v>3</v>
      </c>
      <c r="B39" s="42" t="s">
        <v>74</v>
      </c>
      <c r="C39" s="42"/>
      <c r="D39" s="44"/>
      <c r="E39" s="45">
        <v>2003</v>
      </c>
      <c r="F39" s="9" t="s">
        <v>32</v>
      </c>
      <c r="G39" s="1" t="s">
        <v>37</v>
      </c>
      <c r="H39" s="47">
        <v>82.5</v>
      </c>
      <c r="I39" s="48">
        <v>12</v>
      </c>
      <c r="J39" s="62">
        <v>206</v>
      </c>
      <c r="K39" s="53">
        <f>0.25*J39</f>
        <v>51.5</v>
      </c>
      <c r="L39" s="50" t="s">
        <v>142</v>
      </c>
      <c r="M39" s="55" t="s">
        <v>71</v>
      </c>
    </row>
    <row r="40" spans="1:13">
      <c r="A40" s="130">
        <v>4</v>
      </c>
      <c r="B40" s="42" t="s">
        <v>81</v>
      </c>
      <c r="C40" s="42"/>
      <c r="D40" s="44"/>
      <c r="E40" s="45">
        <v>2004</v>
      </c>
      <c r="F40" s="9" t="s">
        <v>32</v>
      </c>
      <c r="G40" s="1" t="s">
        <v>73</v>
      </c>
      <c r="H40" s="47">
        <v>93</v>
      </c>
      <c r="I40" s="48">
        <v>12</v>
      </c>
      <c r="J40" s="62">
        <v>193</v>
      </c>
      <c r="K40" s="93">
        <f>0.25*J40</f>
        <v>48.25</v>
      </c>
      <c r="L40" s="50" t="s">
        <v>142</v>
      </c>
      <c r="M40" s="55" t="s">
        <v>80</v>
      </c>
    </row>
    <row r="41" spans="1:13">
      <c r="A41" s="94">
        <v>5</v>
      </c>
      <c r="B41" s="42" t="s">
        <v>93</v>
      </c>
      <c r="C41" s="42"/>
      <c r="D41" s="44"/>
      <c r="E41" s="45">
        <v>2004</v>
      </c>
      <c r="F41" s="9" t="s">
        <v>32</v>
      </c>
      <c r="G41" s="1" t="s">
        <v>73</v>
      </c>
      <c r="H41" s="47">
        <v>96.3</v>
      </c>
      <c r="I41" s="48">
        <v>12</v>
      </c>
      <c r="J41" s="62">
        <v>183</v>
      </c>
      <c r="K41" s="93">
        <f>0.25*J41</f>
        <v>45.75</v>
      </c>
      <c r="L41" s="50" t="s">
        <v>142</v>
      </c>
      <c r="M41" s="55" t="s">
        <v>34</v>
      </c>
    </row>
    <row r="42" spans="1:13">
      <c r="A42" s="131">
        <v>6</v>
      </c>
      <c r="B42" s="42" t="s">
        <v>99</v>
      </c>
      <c r="C42" s="42"/>
      <c r="D42" s="44"/>
      <c r="E42" s="45">
        <v>2003</v>
      </c>
      <c r="F42" s="9" t="s">
        <v>32</v>
      </c>
      <c r="G42" s="1" t="s">
        <v>73</v>
      </c>
      <c r="H42" s="47">
        <v>76.2</v>
      </c>
      <c r="I42" s="48">
        <v>12</v>
      </c>
      <c r="J42" s="62">
        <v>176</v>
      </c>
      <c r="K42" s="53">
        <f>0.25*J42</f>
        <v>44</v>
      </c>
      <c r="L42" s="50" t="s">
        <v>142</v>
      </c>
      <c r="M42" s="55" t="s">
        <v>34</v>
      </c>
    </row>
    <row r="43" spans="1:13" ht="13.5" thickBot="1">
      <c r="A43" s="80">
        <v>7</v>
      </c>
      <c r="B43" s="42" t="s">
        <v>100</v>
      </c>
      <c r="C43" s="42"/>
      <c r="D43" s="44"/>
      <c r="E43" s="45">
        <v>2004</v>
      </c>
      <c r="F43" s="9" t="s">
        <v>32</v>
      </c>
      <c r="G43" s="1" t="s">
        <v>73</v>
      </c>
      <c r="H43" s="47">
        <v>76.400000000000006</v>
      </c>
      <c r="I43" s="48">
        <v>12</v>
      </c>
      <c r="J43" s="62">
        <v>167</v>
      </c>
      <c r="K43" s="53">
        <f>0.25*J43</f>
        <v>41.75</v>
      </c>
      <c r="L43" s="50" t="s">
        <v>142</v>
      </c>
      <c r="M43" s="55" t="s">
        <v>34</v>
      </c>
    </row>
    <row r="44" spans="1:13" ht="13.5" thickBot="1">
      <c r="A44" s="142" t="s">
        <v>26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5"/>
    </row>
    <row r="45" spans="1:13" ht="13.5" thickBot="1">
      <c r="A45" s="139" t="s">
        <v>24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6"/>
      <c r="L45" s="140"/>
      <c r="M45" s="141"/>
    </row>
    <row r="46" spans="1:13" ht="13.5" thickBot="1">
      <c r="A46" s="68">
        <v>1</v>
      </c>
      <c r="B46" s="72" t="s">
        <v>61</v>
      </c>
      <c r="C46" s="73"/>
      <c r="D46" s="74"/>
      <c r="E46" s="75">
        <v>2001</v>
      </c>
      <c r="F46" s="70">
        <v>3</v>
      </c>
      <c r="G46" s="1" t="s">
        <v>37</v>
      </c>
      <c r="H46" s="76">
        <v>66</v>
      </c>
      <c r="I46" s="77">
        <v>16</v>
      </c>
      <c r="J46" s="78">
        <v>97</v>
      </c>
      <c r="K46" s="93">
        <f>0.5*J46</f>
        <v>48.5</v>
      </c>
      <c r="L46" s="50" t="s">
        <v>142</v>
      </c>
      <c r="M46" s="79" t="s">
        <v>71</v>
      </c>
    </row>
    <row r="47" spans="1:13" ht="13.5" thickBot="1">
      <c r="A47" s="139" t="s">
        <v>27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1"/>
    </row>
    <row r="48" spans="1:13" ht="13.5" thickBot="1">
      <c r="A48" s="68">
        <v>1</v>
      </c>
      <c r="B48" s="42" t="s">
        <v>138</v>
      </c>
      <c r="C48" s="43"/>
      <c r="D48" s="44"/>
      <c r="E48" s="45">
        <v>2001</v>
      </c>
      <c r="F48" s="46">
        <v>1</v>
      </c>
      <c r="G48" s="1" t="s">
        <v>37</v>
      </c>
      <c r="H48" s="47">
        <v>73.599999999999994</v>
      </c>
      <c r="I48" s="48">
        <v>24</v>
      </c>
      <c r="J48" s="1">
        <v>150</v>
      </c>
      <c r="K48" s="135">
        <f>1*J48</f>
        <v>150</v>
      </c>
      <c r="L48" s="50" t="s">
        <v>142</v>
      </c>
      <c r="M48" s="51" t="s">
        <v>71</v>
      </c>
    </row>
    <row r="49" spans="1:13" ht="12.75" customHeight="1" thickBot="1">
      <c r="A49" s="139" t="s">
        <v>28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6"/>
      <c r="L49" s="140"/>
      <c r="M49" s="141"/>
    </row>
    <row r="50" spans="1:13" ht="15" customHeight="1" thickBot="1">
      <c r="A50" s="68">
        <v>1</v>
      </c>
      <c r="B50" s="42" t="s">
        <v>137</v>
      </c>
      <c r="C50" s="43"/>
      <c r="D50" s="44"/>
      <c r="E50" s="45">
        <v>2001</v>
      </c>
      <c r="F50" s="46">
        <v>2</v>
      </c>
      <c r="G50" s="1" t="s">
        <v>134</v>
      </c>
      <c r="H50" s="47">
        <v>113.5</v>
      </c>
      <c r="I50" s="48">
        <v>32</v>
      </c>
      <c r="J50" s="1">
        <v>65</v>
      </c>
      <c r="K50" s="49">
        <f>2*J50</f>
        <v>130</v>
      </c>
      <c r="L50" s="50" t="s">
        <v>142</v>
      </c>
      <c r="M50" s="51" t="s">
        <v>135</v>
      </c>
    </row>
    <row r="51" spans="1:13" ht="13.5" thickBot="1">
      <c r="A51" s="142" t="s">
        <v>12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5"/>
    </row>
    <row r="52" spans="1:13" ht="13.5" thickBot="1">
      <c r="A52" s="139" t="s">
        <v>51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1"/>
    </row>
    <row r="53" spans="1:13">
      <c r="A53" s="99">
        <v>1</v>
      </c>
      <c r="B53" s="42" t="s">
        <v>49</v>
      </c>
      <c r="C53" s="43"/>
      <c r="D53" s="44"/>
      <c r="E53" s="45">
        <v>1986</v>
      </c>
      <c r="F53" s="9" t="s">
        <v>40</v>
      </c>
      <c r="G53" s="19" t="s">
        <v>73</v>
      </c>
      <c r="H53" s="47">
        <v>70.5</v>
      </c>
      <c r="I53" s="48">
        <v>32</v>
      </c>
      <c r="J53" s="62">
        <v>153</v>
      </c>
      <c r="K53" s="92">
        <f>2*J53</f>
        <v>306</v>
      </c>
      <c r="L53" s="50" t="s">
        <v>142</v>
      </c>
      <c r="M53" s="64" t="s">
        <v>33</v>
      </c>
    </row>
    <row r="54" spans="1:13">
      <c r="A54" s="100">
        <v>2</v>
      </c>
      <c r="B54" s="34" t="s">
        <v>111</v>
      </c>
      <c r="C54" s="34"/>
      <c r="D54" s="35"/>
      <c r="E54" s="36">
        <v>1995</v>
      </c>
      <c r="F54" s="28" t="s">
        <v>40</v>
      </c>
      <c r="G54" s="19" t="s">
        <v>106</v>
      </c>
      <c r="H54" s="37">
        <v>64</v>
      </c>
      <c r="I54" s="38">
        <v>32</v>
      </c>
      <c r="J54" s="65">
        <v>118</v>
      </c>
      <c r="K54" s="18">
        <f>2*J54</f>
        <v>236</v>
      </c>
      <c r="L54" s="54" t="s">
        <v>142</v>
      </c>
      <c r="M54" s="39" t="s">
        <v>34</v>
      </c>
    </row>
    <row r="55" spans="1:13">
      <c r="A55" s="100">
        <v>3</v>
      </c>
      <c r="B55" s="34" t="s">
        <v>89</v>
      </c>
      <c r="C55" s="34"/>
      <c r="D55" s="35"/>
      <c r="E55" s="36">
        <v>1995</v>
      </c>
      <c r="F55" s="28" t="s">
        <v>40</v>
      </c>
      <c r="G55" s="19" t="s">
        <v>90</v>
      </c>
      <c r="H55" s="37">
        <v>65</v>
      </c>
      <c r="I55" s="38">
        <v>24</v>
      </c>
      <c r="J55" s="65">
        <v>183</v>
      </c>
      <c r="K55" s="18">
        <f>1*J55</f>
        <v>183</v>
      </c>
      <c r="L55" s="54" t="s">
        <v>142</v>
      </c>
      <c r="M55" s="39" t="s">
        <v>91</v>
      </c>
    </row>
    <row r="56" spans="1:13">
      <c r="A56" s="132">
        <v>4</v>
      </c>
      <c r="B56" s="34" t="s">
        <v>42</v>
      </c>
      <c r="C56" s="34"/>
      <c r="D56" s="35"/>
      <c r="E56" s="36">
        <v>1998</v>
      </c>
      <c r="F56" s="28" t="s">
        <v>44</v>
      </c>
      <c r="G56" s="19" t="s">
        <v>73</v>
      </c>
      <c r="H56" s="37">
        <v>63</v>
      </c>
      <c r="I56" s="38">
        <v>24</v>
      </c>
      <c r="J56" s="65">
        <v>146</v>
      </c>
      <c r="K56" s="18">
        <f>1*J56</f>
        <v>146</v>
      </c>
      <c r="L56" s="54" t="s">
        <v>142</v>
      </c>
      <c r="M56" s="39" t="s">
        <v>80</v>
      </c>
    </row>
    <row r="57" spans="1:13">
      <c r="A57" s="132">
        <v>5</v>
      </c>
      <c r="B57" s="34" t="s">
        <v>117</v>
      </c>
      <c r="C57" s="34"/>
      <c r="D57" s="35"/>
      <c r="E57" s="36">
        <v>1998</v>
      </c>
      <c r="F57" s="28">
        <v>1</v>
      </c>
      <c r="G57" s="19" t="s">
        <v>63</v>
      </c>
      <c r="H57" s="37">
        <v>69.3</v>
      </c>
      <c r="I57" s="38">
        <v>24</v>
      </c>
      <c r="J57" s="65">
        <v>120</v>
      </c>
      <c r="K57" s="103">
        <f>1*J57</f>
        <v>120</v>
      </c>
      <c r="L57" s="54" t="s">
        <v>142</v>
      </c>
      <c r="M57" s="39" t="s">
        <v>48</v>
      </c>
    </row>
    <row r="58" spans="1:13">
      <c r="A58" s="100">
        <v>6</v>
      </c>
      <c r="B58" s="34" t="s">
        <v>59</v>
      </c>
      <c r="C58" s="34"/>
      <c r="D58" s="35"/>
      <c r="E58" s="36">
        <v>2000</v>
      </c>
      <c r="F58" s="28">
        <v>1</v>
      </c>
      <c r="G58" s="19" t="s">
        <v>73</v>
      </c>
      <c r="H58" s="37">
        <v>64.900000000000006</v>
      </c>
      <c r="I58" s="38">
        <v>24</v>
      </c>
      <c r="J58" s="65">
        <v>112</v>
      </c>
      <c r="K58" s="103">
        <f>1*J58</f>
        <v>112</v>
      </c>
      <c r="L58" s="54" t="s">
        <v>142</v>
      </c>
      <c r="M58" s="39" t="s">
        <v>80</v>
      </c>
    </row>
    <row r="59" spans="1:13">
      <c r="A59" s="100">
        <v>7</v>
      </c>
      <c r="B59" s="26" t="s">
        <v>78</v>
      </c>
      <c r="C59" s="26"/>
      <c r="D59" s="27"/>
      <c r="E59" s="28">
        <v>1989</v>
      </c>
      <c r="F59" s="29">
        <v>1</v>
      </c>
      <c r="G59" s="19" t="s">
        <v>79</v>
      </c>
      <c r="H59" s="30">
        <v>69.400000000000006</v>
      </c>
      <c r="I59" s="31">
        <v>24</v>
      </c>
      <c r="J59" s="28">
        <v>100</v>
      </c>
      <c r="K59" s="18">
        <f>1*J59</f>
        <v>100</v>
      </c>
      <c r="L59" s="54" t="s">
        <v>142</v>
      </c>
      <c r="M59" s="33" t="s">
        <v>80</v>
      </c>
    </row>
    <row r="60" spans="1:13">
      <c r="A60" s="100">
        <v>8</v>
      </c>
      <c r="B60" s="34" t="s">
        <v>87</v>
      </c>
      <c r="C60" s="34"/>
      <c r="D60" s="35"/>
      <c r="E60" s="36">
        <v>1997</v>
      </c>
      <c r="F60" s="28" t="s">
        <v>44</v>
      </c>
      <c r="G60" s="19" t="s">
        <v>73</v>
      </c>
      <c r="H60" s="37">
        <v>72</v>
      </c>
      <c r="I60" s="38">
        <v>32</v>
      </c>
      <c r="J60" s="65">
        <v>48</v>
      </c>
      <c r="K60" s="18">
        <f>2*J60</f>
        <v>96</v>
      </c>
      <c r="L60" s="54" t="s">
        <v>142</v>
      </c>
      <c r="M60" s="39" t="s">
        <v>80</v>
      </c>
    </row>
    <row r="61" spans="1:13" ht="13.5" thickBot="1">
      <c r="A61" s="94">
        <v>9</v>
      </c>
      <c r="B61" s="34" t="s">
        <v>72</v>
      </c>
      <c r="C61" s="34"/>
      <c r="D61" s="35"/>
      <c r="E61" s="36">
        <v>1999</v>
      </c>
      <c r="F61" s="28" t="s">
        <v>44</v>
      </c>
      <c r="G61" s="19" t="s">
        <v>73</v>
      </c>
      <c r="H61" s="37">
        <v>52.3</v>
      </c>
      <c r="I61" s="38">
        <v>16</v>
      </c>
      <c r="J61" s="65">
        <v>148</v>
      </c>
      <c r="K61" s="134">
        <f>0.5*J61</f>
        <v>74</v>
      </c>
      <c r="L61" s="54" t="s">
        <v>142</v>
      </c>
      <c r="M61" s="39" t="s">
        <v>148</v>
      </c>
    </row>
    <row r="62" spans="1:13" ht="13.5" thickBot="1">
      <c r="A62" s="139" t="s">
        <v>29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6"/>
      <c r="L62" s="140"/>
      <c r="M62" s="141"/>
    </row>
    <row r="63" spans="1:13">
      <c r="A63" s="71">
        <v>1</v>
      </c>
      <c r="B63" s="26" t="s">
        <v>108</v>
      </c>
      <c r="C63" s="26"/>
      <c r="D63" s="27"/>
      <c r="E63" s="28">
        <v>2000</v>
      </c>
      <c r="F63" s="29" t="s">
        <v>40</v>
      </c>
      <c r="G63" s="19" t="s">
        <v>147</v>
      </c>
      <c r="H63" s="30">
        <v>81.7</v>
      </c>
      <c r="I63" s="31">
        <v>32</v>
      </c>
      <c r="J63" s="28">
        <v>122</v>
      </c>
      <c r="K63" s="92">
        <f>2*J63</f>
        <v>244</v>
      </c>
      <c r="L63" s="54" t="s">
        <v>142</v>
      </c>
      <c r="M63" s="33" t="s">
        <v>109</v>
      </c>
    </row>
    <row r="64" spans="1:13">
      <c r="A64" s="80">
        <v>2</v>
      </c>
      <c r="B64" s="42" t="s">
        <v>105</v>
      </c>
      <c r="C64" s="42"/>
      <c r="D64" s="44"/>
      <c r="E64" s="45">
        <v>2000</v>
      </c>
      <c r="F64" s="9" t="s">
        <v>44</v>
      </c>
      <c r="G64" s="1" t="s">
        <v>106</v>
      </c>
      <c r="H64" s="47">
        <v>80</v>
      </c>
      <c r="I64" s="48">
        <v>32</v>
      </c>
      <c r="J64" s="62">
        <v>121</v>
      </c>
      <c r="K64" s="18">
        <f>2*J64</f>
        <v>242</v>
      </c>
      <c r="L64" s="50" t="s">
        <v>142</v>
      </c>
      <c r="M64" s="64" t="s">
        <v>107</v>
      </c>
    </row>
    <row r="65" spans="1:13">
      <c r="A65" s="80">
        <v>3</v>
      </c>
      <c r="B65" s="7" t="s">
        <v>119</v>
      </c>
      <c r="C65" s="7"/>
      <c r="D65" s="8"/>
      <c r="E65" s="9">
        <v>1998</v>
      </c>
      <c r="F65" s="10" t="s">
        <v>44</v>
      </c>
      <c r="G65" s="1" t="s">
        <v>106</v>
      </c>
      <c r="H65" s="11">
        <v>74.599999999999994</v>
      </c>
      <c r="I65" s="12">
        <v>32</v>
      </c>
      <c r="J65" s="9">
        <v>110</v>
      </c>
      <c r="K65" s="18">
        <f>2*J65</f>
        <v>220</v>
      </c>
      <c r="L65" s="50" t="s">
        <v>142</v>
      </c>
      <c r="M65" s="13" t="s">
        <v>120</v>
      </c>
    </row>
    <row r="66" spans="1:13">
      <c r="A66" s="80">
        <v>4</v>
      </c>
      <c r="B66" s="7" t="s">
        <v>121</v>
      </c>
      <c r="C66" s="7"/>
      <c r="D66" s="8"/>
      <c r="E66" s="9">
        <v>1998</v>
      </c>
      <c r="F66" s="10" t="s">
        <v>40</v>
      </c>
      <c r="G66" s="1" t="s">
        <v>147</v>
      </c>
      <c r="H66" s="11">
        <v>74.2</v>
      </c>
      <c r="I66" s="12">
        <v>32</v>
      </c>
      <c r="J66" s="9">
        <v>101</v>
      </c>
      <c r="K66" s="18">
        <f>2*J66</f>
        <v>202</v>
      </c>
      <c r="L66" s="50" t="s">
        <v>142</v>
      </c>
      <c r="M66" s="13" t="s">
        <v>109</v>
      </c>
    </row>
    <row r="67" spans="1:13">
      <c r="A67" s="80">
        <v>5</v>
      </c>
      <c r="B67" s="7" t="s">
        <v>112</v>
      </c>
      <c r="C67" s="7"/>
      <c r="D67" s="8"/>
      <c r="E67" s="9">
        <v>1997</v>
      </c>
      <c r="F67" s="10" t="s">
        <v>44</v>
      </c>
      <c r="G67" s="1" t="s">
        <v>106</v>
      </c>
      <c r="H67" s="11">
        <v>85</v>
      </c>
      <c r="I67" s="12">
        <v>32</v>
      </c>
      <c r="J67" s="9">
        <v>91</v>
      </c>
      <c r="K67" s="18">
        <f>2*J67</f>
        <v>182</v>
      </c>
      <c r="L67" s="50" t="s">
        <v>142</v>
      </c>
      <c r="M67" s="13" t="s">
        <v>113</v>
      </c>
    </row>
    <row r="68" spans="1:13" ht="13.5" thickBot="1">
      <c r="A68" s="80">
        <v>6</v>
      </c>
      <c r="B68" s="7" t="s">
        <v>88</v>
      </c>
      <c r="C68" s="7"/>
      <c r="D68" s="8"/>
      <c r="E68" s="9">
        <v>2000</v>
      </c>
      <c r="F68" s="10" t="s">
        <v>36</v>
      </c>
      <c r="G68" s="1" t="s">
        <v>73</v>
      </c>
      <c r="H68" s="11">
        <v>75</v>
      </c>
      <c r="I68" s="12">
        <v>16</v>
      </c>
      <c r="J68" s="9">
        <v>128</v>
      </c>
      <c r="K68" s="134">
        <f>0.5*J68</f>
        <v>64</v>
      </c>
      <c r="L68" s="50" t="s">
        <v>142</v>
      </c>
      <c r="M68" s="13" t="s">
        <v>80</v>
      </c>
    </row>
    <row r="69" spans="1:13" ht="13.5" thickBot="1">
      <c r="A69" s="139" t="s">
        <v>30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6"/>
      <c r="L69" s="140"/>
      <c r="M69" s="141"/>
    </row>
    <row r="70" spans="1:13" ht="14.25" customHeight="1">
      <c r="A70" s="68">
        <v>1</v>
      </c>
      <c r="B70" s="42" t="s">
        <v>110</v>
      </c>
      <c r="C70" s="43"/>
      <c r="D70" s="44"/>
      <c r="E70" s="45">
        <v>1998</v>
      </c>
      <c r="F70" s="9" t="s">
        <v>44</v>
      </c>
      <c r="G70" s="1" t="s">
        <v>106</v>
      </c>
      <c r="H70" s="47">
        <v>87</v>
      </c>
      <c r="I70" s="48">
        <v>32</v>
      </c>
      <c r="J70" s="62">
        <v>169</v>
      </c>
      <c r="K70" s="18">
        <f>2*J70</f>
        <v>338</v>
      </c>
      <c r="L70" s="50" t="s">
        <v>142</v>
      </c>
      <c r="M70" s="64" t="s">
        <v>107</v>
      </c>
    </row>
    <row r="71" spans="1:13" ht="14.25" customHeight="1">
      <c r="A71" s="80">
        <v>2</v>
      </c>
      <c r="B71" s="42" t="s">
        <v>66</v>
      </c>
      <c r="C71" s="42"/>
      <c r="D71" s="44"/>
      <c r="E71" s="45">
        <v>1989</v>
      </c>
      <c r="F71" s="9" t="s">
        <v>40</v>
      </c>
      <c r="G71" s="1" t="s">
        <v>37</v>
      </c>
      <c r="H71" s="47">
        <v>114.8</v>
      </c>
      <c r="I71" s="48">
        <v>32</v>
      </c>
      <c r="J71" s="62">
        <v>165</v>
      </c>
      <c r="K71" s="103">
        <f>2*J71</f>
        <v>330</v>
      </c>
      <c r="L71" s="50" t="s">
        <v>142</v>
      </c>
      <c r="M71" s="64" t="s">
        <v>71</v>
      </c>
    </row>
    <row r="72" spans="1:13" ht="14.25" customHeight="1">
      <c r="A72" s="80">
        <v>3</v>
      </c>
      <c r="B72" s="42" t="s">
        <v>47</v>
      </c>
      <c r="C72" s="42"/>
      <c r="D72" s="44"/>
      <c r="E72" s="45">
        <v>1994</v>
      </c>
      <c r="F72" s="9" t="s">
        <v>44</v>
      </c>
      <c r="G72" s="1" t="s">
        <v>147</v>
      </c>
      <c r="H72" s="47">
        <v>98.8</v>
      </c>
      <c r="I72" s="48">
        <v>32</v>
      </c>
      <c r="J72" s="62">
        <v>117</v>
      </c>
      <c r="K72" s="18">
        <f>2*J72</f>
        <v>234</v>
      </c>
      <c r="L72" s="50" t="s">
        <v>142</v>
      </c>
      <c r="M72" s="64" t="s">
        <v>114</v>
      </c>
    </row>
    <row r="73" spans="1:13" ht="14.25" customHeight="1">
      <c r="A73" s="80">
        <v>4</v>
      </c>
      <c r="B73" s="42" t="s">
        <v>118</v>
      </c>
      <c r="C73" s="42"/>
      <c r="D73" s="44"/>
      <c r="E73" s="45">
        <v>1989</v>
      </c>
      <c r="F73" s="9" t="s">
        <v>40</v>
      </c>
      <c r="G73" s="1" t="s">
        <v>79</v>
      </c>
      <c r="H73" s="47">
        <v>107.4</v>
      </c>
      <c r="I73" s="48">
        <v>32</v>
      </c>
      <c r="J73" s="62">
        <v>90</v>
      </c>
      <c r="K73" s="18">
        <f>2*J73</f>
        <v>180</v>
      </c>
      <c r="L73" s="50" t="s">
        <v>142</v>
      </c>
      <c r="M73" s="64" t="s">
        <v>41</v>
      </c>
    </row>
    <row r="74" spans="1:13" ht="14.25" customHeight="1">
      <c r="A74" s="80">
        <v>5</v>
      </c>
      <c r="B74" s="42" t="s">
        <v>92</v>
      </c>
      <c r="C74" s="42"/>
      <c r="D74" s="44"/>
      <c r="E74" s="45">
        <v>1986</v>
      </c>
      <c r="F74" s="9" t="s">
        <v>32</v>
      </c>
      <c r="G74" s="1" t="s">
        <v>90</v>
      </c>
      <c r="H74" s="47">
        <v>88.6</v>
      </c>
      <c r="I74" s="48">
        <v>24</v>
      </c>
      <c r="J74" s="62">
        <v>145</v>
      </c>
      <c r="K74" s="18">
        <f>1*J74</f>
        <v>145</v>
      </c>
      <c r="L74" s="50" t="s">
        <v>142</v>
      </c>
      <c r="M74" s="64" t="s">
        <v>41</v>
      </c>
    </row>
    <row r="75" spans="1:13" ht="13.5" thickBot="1">
      <c r="A75" s="71">
        <v>6</v>
      </c>
      <c r="B75" s="34" t="s">
        <v>116</v>
      </c>
      <c r="C75" s="96"/>
      <c r="D75" s="35"/>
      <c r="E75" s="36">
        <v>1999</v>
      </c>
      <c r="F75" s="28" t="s">
        <v>32</v>
      </c>
      <c r="G75" s="19" t="s">
        <v>63</v>
      </c>
      <c r="H75" s="37">
        <v>98.1</v>
      </c>
      <c r="I75" s="38">
        <v>24</v>
      </c>
      <c r="J75" s="65">
        <v>95</v>
      </c>
      <c r="K75" s="67">
        <f>1*J75</f>
        <v>95</v>
      </c>
      <c r="L75" s="54" t="s">
        <v>142</v>
      </c>
      <c r="M75" s="39" t="s">
        <v>48</v>
      </c>
    </row>
    <row r="76" spans="1:13" ht="13.5" thickBot="1">
      <c r="A76" s="142" t="s">
        <v>31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4"/>
      <c r="L76" s="143"/>
      <c r="M76" s="145"/>
    </row>
    <row r="77" spans="1:13" ht="13.5" thickBot="1">
      <c r="A77" s="139" t="s">
        <v>67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1"/>
    </row>
    <row r="78" spans="1:13" ht="13.5" thickBot="1">
      <c r="A78" s="139" t="s">
        <v>68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1"/>
    </row>
    <row r="79" spans="1:13">
      <c r="A79" s="99">
        <v>1</v>
      </c>
      <c r="B79" s="72" t="s">
        <v>122</v>
      </c>
      <c r="C79" s="97"/>
      <c r="D79" s="74"/>
      <c r="E79" s="75">
        <v>1973</v>
      </c>
      <c r="F79" s="70" t="s">
        <v>40</v>
      </c>
      <c r="G79" s="1" t="s">
        <v>123</v>
      </c>
      <c r="H79" s="76">
        <v>101.9</v>
      </c>
      <c r="I79" s="77">
        <v>24</v>
      </c>
      <c r="J79" s="78">
        <v>241</v>
      </c>
      <c r="K79" s="18">
        <f>1*J79</f>
        <v>241</v>
      </c>
      <c r="L79" s="50" t="s">
        <v>142</v>
      </c>
      <c r="M79" s="79" t="s">
        <v>124</v>
      </c>
    </row>
    <row r="80" spans="1:13">
      <c r="A80" s="94">
        <v>2</v>
      </c>
      <c r="B80" s="72" t="s">
        <v>62</v>
      </c>
      <c r="C80" s="15"/>
      <c r="D80" s="74"/>
      <c r="E80" s="75">
        <v>1978</v>
      </c>
      <c r="F80" s="70" t="s">
        <v>44</v>
      </c>
      <c r="G80" s="1" t="s">
        <v>79</v>
      </c>
      <c r="H80" s="76">
        <v>77.900000000000006</v>
      </c>
      <c r="I80" s="77">
        <v>24</v>
      </c>
      <c r="J80" s="78">
        <v>215</v>
      </c>
      <c r="K80" s="18">
        <f>1*J80</f>
        <v>215</v>
      </c>
      <c r="L80" s="50" t="s">
        <v>142</v>
      </c>
      <c r="M80" s="79" t="s">
        <v>33</v>
      </c>
    </row>
    <row r="81" spans="1:13">
      <c r="A81" s="94">
        <v>3</v>
      </c>
      <c r="B81" s="72" t="s">
        <v>127</v>
      </c>
      <c r="C81" s="106"/>
      <c r="D81" s="74"/>
      <c r="E81" s="75">
        <v>1977</v>
      </c>
      <c r="F81" s="70" t="s">
        <v>32</v>
      </c>
      <c r="G81" s="1" t="s">
        <v>123</v>
      </c>
      <c r="H81" s="76">
        <v>82.9</v>
      </c>
      <c r="I81" s="77">
        <v>24</v>
      </c>
      <c r="J81" s="78">
        <v>115</v>
      </c>
      <c r="K81" s="18">
        <f>1*J81</f>
        <v>115</v>
      </c>
      <c r="L81" s="50" t="s">
        <v>142</v>
      </c>
      <c r="M81" s="79" t="s">
        <v>126</v>
      </c>
    </row>
    <row r="82" spans="1:13" ht="13.5" thickBot="1">
      <c r="A82" s="100">
        <v>4</v>
      </c>
      <c r="B82" s="72" t="s">
        <v>115</v>
      </c>
      <c r="C82" s="98"/>
      <c r="D82" s="74"/>
      <c r="E82" s="75">
        <v>1977</v>
      </c>
      <c r="F82" s="70">
        <v>1</v>
      </c>
      <c r="G82" s="1" t="s">
        <v>106</v>
      </c>
      <c r="H82" s="76">
        <v>100</v>
      </c>
      <c r="I82" s="77">
        <v>24</v>
      </c>
      <c r="J82" s="78">
        <v>100</v>
      </c>
      <c r="K82" s="18">
        <f>1*J82</f>
        <v>100</v>
      </c>
      <c r="L82" s="50" t="s">
        <v>142</v>
      </c>
      <c r="M82" s="79" t="s">
        <v>33</v>
      </c>
    </row>
    <row r="83" spans="1:13" ht="13.5" thickBot="1">
      <c r="A83" s="139" t="s">
        <v>52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1"/>
    </row>
    <row r="84" spans="1:13" ht="13.5" thickBot="1">
      <c r="A84" s="139" t="s">
        <v>53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1"/>
    </row>
    <row r="85" spans="1:13">
      <c r="A85" s="68">
        <v>1</v>
      </c>
      <c r="B85" s="42" t="s">
        <v>103</v>
      </c>
      <c r="C85" s="43"/>
      <c r="D85" s="44"/>
      <c r="E85" s="45">
        <v>2004</v>
      </c>
      <c r="F85" s="9" t="s">
        <v>32</v>
      </c>
      <c r="G85" s="1" t="s">
        <v>73</v>
      </c>
      <c r="H85" s="47">
        <v>52.8</v>
      </c>
      <c r="I85" s="48">
        <v>12</v>
      </c>
      <c r="J85" s="62">
        <v>142</v>
      </c>
      <c r="K85" s="63">
        <v>35.5</v>
      </c>
      <c r="L85" s="136" t="s">
        <v>142</v>
      </c>
      <c r="M85" s="64" t="s">
        <v>35</v>
      </c>
    </row>
    <row r="86" spans="1:13">
      <c r="A86" s="71">
        <v>2</v>
      </c>
      <c r="B86" s="14" t="s">
        <v>60</v>
      </c>
      <c r="C86" s="15"/>
      <c r="D86" s="16"/>
      <c r="E86" s="17">
        <v>2005</v>
      </c>
      <c r="F86" s="18" t="s">
        <v>36</v>
      </c>
      <c r="G86" s="1" t="s">
        <v>37</v>
      </c>
      <c r="H86" s="20">
        <v>46.5</v>
      </c>
      <c r="I86" s="21">
        <v>12</v>
      </c>
      <c r="J86" s="66">
        <v>122</v>
      </c>
      <c r="K86" s="18">
        <v>30.2</v>
      </c>
      <c r="L86" s="50" t="s">
        <v>142</v>
      </c>
      <c r="M86" s="25" t="s">
        <v>71</v>
      </c>
    </row>
    <row r="87" spans="1:13">
      <c r="A87" s="133">
        <v>3</v>
      </c>
      <c r="B87" s="34" t="s">
        <v>125</v>
      </c>
      <c r="C87" s="34"/>
      <c r="D87" s="35"/>
      <c r="E87" s="36">
        <v>2003</v>
      </c>
      <c r="F87" s="28" t="s">
        <v>32</v>
      </c>
      <c r="G87" s="1" t="s">
        <v>123</v>
      </c>
      <c r="H87" s="37">
        <v>55.3</v>
      </c>
      <c r="I87" s="38">
        <v>8</v>
      </c>
      <c r="J87" s="65">
        <v>208</v>
      </c>
      <c r="K87" s="18">
        <f>0.13*J87</f>
        <v>27.04</v>
      </c>
      <c r="L87" s="50" t="s">
        <v>142</v>
      </c>
      <c r="M87" s="39" t="s">
        <v>126</v>
      </c>
    </row>
    <row r="88" spans="1:13">
      <c r="A88" s="130">
        <v>4</v>
      </c>
      <c r="B88" s="34" t="s">
        <v>84</v>
      </c>
      <c r="C88" s="34"/>
      <c r="D88" s="35"/>
      <c r="E88" s="36">
        <v>2004</v>
      </c>
      <c r="F88" s="28" t="s">
        <v>32</v>
      </c>
      <c r="G88" s="1" t="s">
        <v>37</v>
      </c>
      <c r="H88" s="37">
        <v>55.7</v>
      </c>
      <c r="I88" s="38">
        <v>8</v>
      </c>
      <c r="J88" s="65">
        <v>206</v>
      </c>
      <c r="K88" s="18">
        <f>0.13*J88</f>
        <v>26.78</v>
      </c>
      <c r="L88" s="54" t="s">
        <v>142</v>
      </c>
      <c r="M88" s="39" t="s">
        <v>71</v>
      </c>
    </row>
    <row r="89" spans="1:13">
      <c r="A89" s="130">
        <v>5</v>
      </c>
      <c r="B89" s="34" t="s">
        <v>95</v>
      </c>
      <c r="C89" s="34"/>
      <c r="D89" s="35"/>
      <c r="E89" s="36">
        <v>2007</v>
      </c>
      <c r="F89" s="28" t="s">
        <v>32</v>
      </c>
      <c r="G89" s="1" t="s">
        <v>73</v>
      </c>
      <c r="H89" s="37">
        <v>36.299999999999997</v>
      </c>
      <c r="I89" s="38">
        <v>8</v>
      </c>
      <c r="J89" s="65">
        <v>195</v>
      </c>
      <c r="K89" s="70">
        <f>0.13*J89</f>
        <v>25.35</v>
      </c>
      <c r="L89" s="50" t="s">
        <v>142</v>
      </c>
      <c r="M89" s="39" t="s">
        <v>76</v>
      </c>
    </row>
    <row r="90" spans="1:13" ht="13.5" thickBot="1">
      <c r="A90" s="71">
        <v>6</v>
      </c>
      <c r="B90" s="34" t="s">
        <v>83</v>
      </c>
      <c r="C90" s="34"/>
      <c r="D90" s="35"/>
      <c r="E90" s="36">
        <v>2007</v>
      </c>
      <c r="F90" s="28" t="s">
        <v>32</v>
      </c>
      <c r="G90" s="1" t="s">
        <v>37</v>
      </c>
      <c r="H90" s="37">
        <v>53.2</v>
      </c>
      <c r="I90" s="38">
        <v>6</v>
      </c>
      <c r="J90" s="65">
        <v>178</v>
      </c>
      <c r="K90" s="18">
        <f>0.065*J90</f>
        <v>11.57</v>
      </c>
      <c r="L90" s="54" t="s">
        <v>142</v>
      </c>
      <c r="M90" s="39" t="s">
        <v>71</v>
      </c>
    </row>
    <row r="91" spans="1:13" ht="15.75" customHeight="1" thickBot="1">
      <c r="A91" s="139" t="s">
        <v>54</v>
      </c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1"/>
    </row>
    <row r="92" spans="1:13" ht="15.75" customHeight="1">
      <c r="A92" s="71">
        <v>1</v>
      </c>
      <c r="B92" s="34" t="s">
        <v>70</v>
      </c>
      <c r="C92" s="34"/>
      <c r="D92" s="35"/>
      <c r="E92" s="36">
        <v>2003</v>
      </c>
      <c r="F92" s="28" t="s">
        <v>32</v>
      </c>
      <c r="G92" s="1" t="s">
        <v>37</v>
      </c>
      <c r="H92" s="37">
        <v>59.9</v>
      </c>
      <c r="I92" s="38">
        <v>12</v>
      </c>
      <c r="J92" s="65">
        <v>116</v>
      </c>
      <c r="K92" s="18">
        <f>0.2*J92</f>
        <v>23.200000000000003</v>
      </c>
      <c r="L92" s="137" t="s">
        <v>142</v>
      </c>
      <c r="M92" s="39" t="s">
        <v>71</v>
      </c>
    </row>
    <row r="93" spans="1:13" ht="13.5" thickBot="1">
      <c r="A93" s="71">
        <v>2</v>
      </c>
      <c r="B93" s="34" t="s">
        <v>58</v>
      </c>
      <c r="C93" s="34"/>
      <c r="D93" s="35"/>
      <c r="E93" s="36">
        <v>2007</v>
      </c>
      <c r="F93" s="28" t="s">
        <v>32</v>
      </c>
      <c r="G93" s="19" t="s">
        <v>73</v>
      </c>
      <c r="H93" s="37">
        <v>65</v>
      </c>
      <c r="I93" s="38">
        <v>12</v>
      </c>
      <c r="J93" s="65">
        <v>101</v>
      </c>
      <c r="K93" s="18">
        <f>0.2*J93</f>
        <v>20.200000000000003</v>
      </c>
      <c r="L93" s="54" t="s">
        <v>142</v>
      </c>
      <c r="M93" s="39" t="s">
        <v>35</v>
      </c>
    </row>
    <row r="94" spans="1:13" ht="15.75" customHeight="1" thickBot="1">
      <c r="A94" s="139" t="s">
        <v>69</v>
      </c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1"/>
    </row>
    <row r="95" spans="1:13" ht="13.5" thickBot="1">
      <c r="A95" s="71">
        <v>1</v>
      </c>
      <c r="B95" s="34" t="s">
        <v>102</v>
      </c>
      <c r="C95" s="34"/>
      <c r="D95" s="35"/>
      <c r="E95" s="36">
        <v>2002</v>
      </c>
      <c r="F95" s="28" t="s">
        <v>32</v>
      </c>
      <c r="G95" s="1" t="s">
        <v>73</v>
      </c>
      <c r="H95" s="37">
        <v>74.3</v>
      </c>
      <c r="I95" s="38">
        <v>8</v>
      </c>
      <c r="J95" s="65">
        <v>125</v>
      </c>
      <c r="K95" s="18">
        <f>(I95*J95*0.13)/H95</f>
        <v>1.7496635262449529</v>
      </c>
      <c r="L95" s="54" t="s">
        <v>142</v>
      </c>
      <c r="M95" s="39" t="s">
        <v>35</v>
      </c>
    </row>
    <row r="96" spans="1:13" ht="13.5" thickBot="1">
      <c r="A96" s="139" t="s">
        <v>55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1"/>
    </row>
    <row r="97" spans="1:14" ht="13.5" thickBot="1">
      <c r="A97" s="139" t="s">
        <v>56</v>
      </c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1"/>
    </row>
    <row r="98" spans="1:14">
      <c r="A98" s="68">
        <v>1</v>
      </c>
      <c r="B98" s="72" t="s">
        <v>45</v>
      </c>
      <c r="C98" s="73"/>
      <c r="D98" s="74"/>
      <c r="E98" s="75">
        <v>1997</v>
      </c>
      <c r="F98" s="70" t="s">
        <v>44</v>
      </c>
      <c r="G98" s="1" t="s">
        <v>73</v>
      </c>
      <c r="H98" s="76">
        <v>59</v>
      </c>
      <c r="I98" s="77">
        <v>24</v>
      </c>
      <c r="J98" s="78">
        <v>110</v>
      </c>
      <c r="K98" s="102">
        <f>1*J98</f>
        <v>110</v>
      </c>
      <c r="L98" s="50" t="s">
        <v>44</v>
      </c>
      <c r="M98" s="79" t="s">
        <v>35</v>
      </c>
    </row>
    <row r="99" spans="1:14" ht="13.5" thickBot="1">
      <c r="A99" s="71">
        <v>2</v>
      </c>
      <c r="B99" s="34" t="s">
        <v>46</v>
      </c>
      <c r="C99" s="34"/>
      <c r="D99" s="35"/>
      <c r="E99" s="36">
        <v>1997</v>
      </c>
      <c r="F99" s="28" t="s">
        <v>40</v>
      </c>
      <c r="G99" s="1" t="s">
        <v>146</v>
      </c>
      <c r="H99" s="37">
        <v>62.3</v>
      </c>
      <c r="I99" s="38">
        <v>16</v>
      </c>
      <c r="J99" s="65">
        <v>206</v>
      </c>
      <c r="K99" s="18">
        <f>0.5*J99</f>
        <v>103</v>
      </c>
      <c r="L99" s="54">
        <v>1</v>
      </c>
      <c r="M99" s="39" t="s">
        <v>86</v>
      </c>
    </row>
    <row r="100" spans="1:14" ht="13.5" thickBot="1">
      <c r="A100" s="139" t="s">
        <v>57</v>
      </c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1"/>
    </row>
    <row r="101" spans="1:14" ht="15">
      <c r="A101" s="68">
        <v>1</v>
      </c>
      <c r="B101" s="42" t="s">
        <v>96</v>
      </c>
      <c r="C101" s="43"/>
      <c r="D101" s="44"/>
      <c r="E101" s="45">
        <v>1999</v>
      </c>
      <c r="F101" s="9" t="s">
        <v>39</v>
      </c>
      <c r="G101" s="101" t="s">
        <v>73</v>
      </c>
      <c r="H101" s="47">
        <v>65.900000000000006</v>
      </c>
      <c r="I101" s="48">
        <v>24</v>
      </c>
      <c r="J101" s="62">
        <v>175</v>
      </c>
      <c r="K101" s="63">
        <f>1*J101</f>
        <v>175</v>
      </c>
      <c r="L101" s="50" t="s">
        <v>40</v>
      </c>
      <c r="M101" s="64" t="s">
        <v>35</v>
      </c>
      <c r="N101" s="104"/>
    </row>
    <row r="102" spans="1:14" ht="15">
      <c r="A102" s="71">
        <v>2</v>
      </c>
      <c r="B102" s="14" t="s">
        <v>43</v>
      </c>
      <c r="C102" s="15"/>
      <c r="D102" s="16"/>
      <c r="E102" s="17">
        <v>1985</v>
      </c>
      <c r="F102" s="18" t="s">
        <v>40</v>
      </c>
      <c r="G102" s="1" t="s">
        <v>73</v>
      </c>
      <c r="H102" s="20">
        <v>80</v>
      </c>
      <c r="I102" s="21">
        <v>24</v>
      </c>
      <c r="J102" s="66">
        <v>152</v>
      </c>
      <c r="K102" s="18">
        <f>1*J102</f>
        <v>152</v>
      </c>
      <c r="L102" s="54" t="s">
        <v>40</v>
      </c>
      <c r="M102" s="25" t="s">
        <v>35</v>
      </c>
      <c r="N102" s="104"/>
    </row>
    <row r="103" spans="1:14" ht="19.5" customHeight="1" thickBot="1">
      <c r="A103" s="69">
        <v>3</v>
      </c>
      <c r="B103" s="81" t="s">
        <v>64</v>
      </c>
      <c r="C103" s="81"/>
      <c r="D103" s="82"/>
      <c r="E103" s="83">
        <v>1994</v>
      </c>
      <c r="F103" s="40" t="s">
        <v>32</v>
      </c>
      <c r="G103" s="84" t="s">
        <v>63</v>
      </c>
      <c r="H103" s="85">
        <v>74.7</v>
      </c>
      <c r="I103" s="86">
        <v>16</v>
      </c>
      <c r="J103" s="87">
        <v>99</v>
      </c>
      <c r="K103" s="88">
        <f>0.5*J103</f>
        <v>49.5</v>
      </c>
      <c r="L103" s="89" t="s">
        <v>143</v>
      </c>
      <c r="M103" s="90" t="s">
        <v>48</v>
      </c>
      <c r="N103" s="114"/>
    </row>
    <row r="104" spans="1:14" ht="18.75" customHeight="1">
      <c r="A104" s="115"/>
      <c r="B104" s="116"/>
      <c r="C104" s="116"/>
      <c r="D104" s="116"/>
      <c r="E104" s="117"/>
      <c r="F104" s="118"/>
      <c r="G104" s="119"/>
      <c r="H104" s="120"/>
      <c r="I104" s="121"/>
      <c r="J104" s="122"/>
      <c r="K104" s="123"/>
      <c r="L104" s="124"/>
      <c r="M104" s="106"/>
    </row>
    <row r="105" spans="1:14" ht="15">
      <c r="A105" s="138" t="s">
        <v>141</v>
      </c>
      <c r="B105" s="138"/>
      <c r="C105" s="138"/>
      <c r="D105" s="138"/>
      <c r="E105" s="138"/>
      <c r="F105" s="138"/>
      <c r="G105" s="138"/>
      <c r="H105" s="105" t="s">
        <v>140</v>
      </c>
      <c r="I105" s="104"/>
      <c r="J105" s="104"/>
      <c r="K105" s="104"/>
      <c r="L105" s="104"/>
      <c r="M105" s="104"/>
    </row>
    <row r="106" spans="1:14" ht="1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</sheetData>
  <sortState ref="B79:M82">
    <sortCondition descending="1" ref="K79:K82"/>
  </sortState>
  <mergeCells count="46">
    <mergeCell ref="A1:M1"/>
    <mergeCell ref="A2:M2"/>
    <mergeCell ref="A22:M22"/>
    <mergeCell ref="A7:M7"/>
    <mergeCell ref="A6:M6"/>
    <mergeCell ref="A4:M4"/>
    <mergeCell ref="A3:M3"/>
    <mergeCell ref="A15:M15"/>
    <mergeCell ref="A8:M8"/>
    <mergeCell ref="H13:H14"/>
    <mergeCell ref="A16:M16"/>
    <mergeCell ref="M13:M14"/>
    <mergeCell ref="L10:M10"/>
    <mergeCell ref="A10:C10"/>
    <mergeCell ref="L11:M11"/>
    <mergeCell ref="G11:H11"/>
    <mergeCell ref="B13:D14"/>
    <mergeCell ref="G13:G14"/>
    <mergeCell ref="A51:M51"/>
    <mergeCell ref="A52:M52"/>
    <mergeCell ref="A62:M62"/>
    <mergeCell ref="J13:J14"/>
    <mergeCell ref="I13:I14"/>
    <mergeCell ref="L13:L14"/>
    <mergeCell ref="K13:K14"/>
    <mergeCell ref="A27:M27"/>
    <mergeCell ref="A44:M44"/>
    <mergeCell ref="A36:M36"/>
    <mergeCell ref="A47:M47"/>
    <mergeCell ref="A45:M45"/>
    <mergeCell ref="A49:M49"/>
    <mergeCell ref="E13:E14"/>
    <mergeCell ref="F13:F14"/>
    <mergeCell ref="A13:A14"/>
    <mergeCell ref="A69:M69"/>
    <mergeCell ref="A77:M77"/>
    <mergeCell ref="A84:M84"/>
    <mergeCell ref="A91:M91"/>
    <mergeCell ref="A83:M83"/>
    <mergeCell ref="A78:M78"/>
    <mergeCell ref="A105:G105"/>
    <mergeCell ref="A96:M96"/>
    <mergeCell ref="A97:M97"/>
    <mergeCell ref="A100:M100"/>
    <mergeCell ref="A76:M76"/>
    <mergeCell ref="A94:M94"/>
  </mergeCells>
  <printOptions horizontalCentered="1"/>
  <pageMargins left="0.31496062992125984" right="0.31496062992125984" top="0.39370078740157483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Женек</dc:creator>
  <cp:lastModifiedBy>Shvanev</cp:lastModifiedBy>
  <cp:lastPrinted>2019-04-12T11:51:16Z</cp:lastPrinted>
  <dcterms:created xsi:type="dcterms:W3CDTF">2017-03-10T18:40:09Z</dcterms:created>
  <dcterms:modified xsi:type="dcterms:W3CDTF">2019-04-19T09:17:29Z</dcterms:modified>
</cp:coreProperties>
</file>